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n\Desktop\Til Overførsel når fællesdrev er ok\VIM\Innovationssprint\"/>
    </mc:Choice>
  </mc:AlternateContent>
  <xr:revisionPtr revIDLastSave="0" documentId="8_{846C86BC-8260-44EC-A0E9-121A4BEF5005}" xr6:coauthVersionLast="47" xr6:coauthVersionMax="47" xr10:uidLastSave="{00000000-0000-0000-0000-000000000000}"/>
  <bookViews>
    <workbookView xWindow="-110" yWindow="-110" windowWidth="19420" windowHeight="10300" activeTab="2" xr2:uid="{8DA2BDC6-205C-43F0-B375-76BBF125D6BA}"/>
  </bookViews>
  <sheets>
    <sheet name="BUDGET" sheetId="1" r:id="rId1"/>
    <sheet name="Vejledning" sheetId="5" r:id="rId2"/>
    <sheet name="Eksempel" sheetId="6" r:id="rId3"/>
    <sheet name="Tabeller" sheetId="2" state="hidden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6" i="1" l="1"/>
  <c r="J7" i="1"/>
  <c r="K7" i="1"/>
  <c r="J5" i="1"/>
  <c r="I6" i="1" l="1"/>
  <c r="I7" i="1"/>
  <c r="I5" i="1"/>
  <c r="F5" i="1" l="1"/>
  <c r="E5" i="1"/>
  <c r="H5" i="1" s="1"/>
  <c r="K5" i="1" s="1"/>
  <c r="F7" i="1"/>
  <c r="F6" i="1"/>
  <c r="E7" i="1"/>
  <c r="E6" i="1"/>
  <c r="G8" i="1"/>
  <c r="H7" i="1" l="1"/>
  <c r="L7" i="1" s="1"/>
  <c r="H6" i="1"/>
  <c r="K6" i="1" s="1"/>
  <c r="J8" i="1"/>
  <c r="I8" i="1"/>
  <c r="L6" i="1" l="1"/>
  <c r="H8" i="1"/>
  <c r="K18" i="1" s="1"/>
  <c r="K12" i="1" l="1"/>
  <c r="L5" i="1"/>
  <c r="K13" i="1"/>
  <c r="K14" i="1"/>
  <c r="K15" i="1"/>
  <c r="K8" i="1"/>
  <c r="L12" i="1"/>
  <c r="L15" i="1" l="1"/>
  <c r="L13" i="1"/>
  <c r="K16" i="1"/>
  <c r="L14" i="1"/>
  <c r="L8" i="1"/>
  <c r="L16" i="1" l="1"/>
</calcChain>
</file>

<file path=xl/sharedStrings.xml><?xml version="1.0" encoding="utf-8"?>
<sst xmlns="http://schemas.openxmlformats.org/spreadsheetml/2006/main" count="37" uniqueCount="32">
  <si>
    <t>PROJEKTTITEL</t>
  </si>
  <si>
    <t xml:space="preserve">Nr. </t>
  </si>
  <si>
    <t>Organisation</t>
  </si>
  <si>
    <t>P-nr.</t>
  </si>
  <si>
    <t>Type</t>
  </si>
  <si>
    <t>Støtte%</t>
  </si>
  <si>
    <t>Løn omregnet til timer</t>
  </si>
  <si>
    <t>Kr. ekskl. OH</t>
  </si>
  <si>
    <t>Kr. inkl. OH</t>
  </si>
  <si>
    <t>Kr. støtte fra LDC</t>
  </si>
  <si>
    <t>Løn</t>
  </si>
  <si>
    <t>Overhead</t>
  </si>
  <si>
    <t>TOTAL</t>
  </si>
  <si>
    <t>OPSUMMERING</t>
  </si>
  <si>
    <t>TYPE</t>
  </si>
  <si>
    <t>Budget</t>
  </si>
  <si>
    <t>Støtte</t>
  </si>
  <si>
    <t>Videninstitutioner</t>
  </si>
  <si>
    <t>GTS</t>
  </si>
  <si>
    <t>Virksomheder de minimis</t>
  </si>
  <si>
    <t>Virksomheder gruppefritagelse</t>
  </si>
  <si>
    <t>BUDGET FORDELT PÅ ÅR</t>
  </si>
  <si>
    <t>Overhead%</t>
  </si>
  <si>
    <t>VIRK De minimis</t>
  </si>
  <si>
    <t>VIRK STOR Gruppefritagelse</t>
  </si>
  <si>
    <t>VIRK MELLEM Gruppefritagelse</t>
  </si>
  <si>
    <t>VIRK LILLE Gruppefritagelse</t>
  </si>
  <si>
    <t>VIDENINSTITUTION</t>
  </si>
  <si>
    <t>Virk</t>
  </si>
  <si>
    <t>Viden</t>
  </si>
  <si>
    <t>OH %</t>
  </si>
  <si>
    <t>Støtte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</si>
</sst>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i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24">
    <xf numFmtId="0" fontId="0" fillId="0" borderId="0" xfId="0"/>
    <xf numFmtId="9" fontId="0" fillId="0" borderId="0" xfId="0" applyNumberFormat="1"/>
    <xf numFmtId="3" fontId="0" fillId="0" borderId="0" xfId="0" applyNumberFormat="1"/>
    <xf numFmtId="0" fontId="0" fillId="0" borderId="1" xfId="0" applyBorder="1"/>
    <xf numFmtId="9" fontId="0" fillId="0" borderId="1" xfId="1" applyFont="1" applyBorder="1"/>
    <xf numFmtId="3" fontId="0" fillId="0" borderId="1" xfId="0" applyNumberFormat="1" applyBorder="1"/>
    <xf numFmtId="3" fontId="4" fillId="0" borderId="1" xfId="0" applyNumberFormat="1" applyFont="1" applyBorder="1"/>
    <xf numFmtId="3" fontId="5" fillId="0" borderId="1" xfId="0" applyNumberFormat="1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3" fontId="0" fillId="2" borderId="1" xfId="0" applyNumberFormat="1" applyFill="1" applyBorder="1" applyProtection="1">
      <protection locked="0"/>
    </xf>
    <xf numFmtId="0" fontId="4" fillId="0" borderId="1" xfId="0" applyFont="1" applyBorder="1"/>
    <xf numFmtId="0" fontId="0" fillId="5" borderId="1" xfId="0" applyFill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4" fillId="0" borderId="1" xfId="0" applyFont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6" fillId="2" borderId="1" xfId="0" applyFont="1" applyFill="1" applyBorder="1" applyAlignment="1" applyProtection="1">
      <alignment horizontal="left" vertical="center"/>
      <protection locked="0"/>
    </xf>
    <xf numFmtId="0" fontId="5" fillId="0" borderId="1" xfId="0" applyFont="1" applyBorder="1" applyAlignment="1">
      <alignment horizontal="right"/>
    </xf>
    <xf numFmtId="0" fontId="4" fillId="3" borderId="1" xfId="0" applyFont="1" applyFill="1" applyBorder="1" applyAlignment="1">
      <alignment horizontal="center"/>
    </xf>
  </cellXfs>
  <cellStyles count="2">
    <cellStyle name="Normal" xfId="0" builtinId="0"/>
    <cellStyle name="Procent" xfId="1" builtinId="5"/>
  </cellStyles>
  <dxfs count="3">
    <dxf>
      <font>
        <color theme="0"/>
      </font>
      <fill>
        <patternFill>
          <bgColor theme="0"/>
        </patternFill>
      </fill>
    </dxf>
    <dxf>
      <numFmt numFmtId="13" formatCode="0%"/>
    </dxf>
    <dxf>
      <numFmt numFmtId="13" formatCode="0%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172750</xdr:colOff>
      <xdr:row>32</xdr:row>
      <xdr:rowOff>143746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C1220DD-8D98-17E9-31F2-65760BC0CE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316750" cy="623974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87268</xdr:colOff>
      <xdr:row>17</xdr:row>
      <xdr:rowOff>162400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C46BEFD-7C71-2D57-5186-523CF353FD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060068" cy="34009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0C443D6-6E11-48E0-9295-3D0302B97FC5}" name="Table1" displayName="Table1" ref="A1:C7" totalsRowShown="0">
  <autoFilter ref="A1:C7" xr:uid="{70C443D6-6E11-48E0-9295-3D0302B97FC5}"/>
  <tableColumns count="3">
    <tableColumn id="1" xr3:uid="{ECF0402F-5A1C-4714-8F93-E4552AD47E16}" name="Type"/>
    <tableColumn id="2" xr3:uid="{2EC6FF7C-DC6F-4ED3-98B9-CA6AA6EBEDF9}" name="Overhead%" dataDxfId="2"/>
    <tableColumn id="3" xr3:uid="{3CC09955-013A-4C4E-94BD-6854FC885488}" name="Støtte%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07842-15BE-4C8D-A12F-15EADED41E20}">
  <dimension ref="A1:M18"/>
  <sheetViews>
    <sheetView showGridLines="0" zoomScale="90" zoomScaleNormal="90" workbookViewId="0">
      <selection activeCell="D1" sqref="D1:L1"/>
    </sheetView>
  </sheetViews>
  <sheetFormatPr defaultRowHeight="14.5" x14ac:dyDescent="0.35"/>
  <cols>
    <col min="1" max="1" width="7.54296875" customWidth="1"/>
    <col min="2" max="2" width="28.453125" customWidth="1"/>
    <col min="3" max="3" width="13.453125" customWidth="1"/>
    <col min="4" max="4" width="27.81640625" bestFit="1" customWidth="1"/>
    <col min="5" max="6" width="8.26953125" customWidth="1"/>
    <col min="7" max="8" width="13.54296875" customWidth="1"/>
    <col min="9" max="12" width="15.7265625" customWidth="1"/>
  </cols>
  <sheetData>
    <row r="1" spans="1:13" ht="28.9" customHeight="1" x14ac:dyDescent="0.35">
      <c r="A1" s="20" t="s">
        <v>0</v>
      </c>
      <c r="B1" s="20"/>
      <c r="C1" s="20"/>
      <c r="D1" s="21"/>
      <c r="E1" s="21"/>
      <c r="F1" s="21"/>
      <c r="G1" s="21"/>
      <c r="H1" s="21"/>
      <c r="I1" s="21"/>
      <c r="J1" s="21"/>
      <c r="K1" s="21"/>
      <c r="L1" s="21"/>
    </row>
    <row r="3" spans="1:13" x14ac:dyDescent="0.35">
      <c r="A3" s="19" t="s">
        <v>1</v>
      </c>
      <c r="B3" s="19" t="s">
        <v>2</v>
      </c>
      <c r="C3" s="19" t="s">
        <v>3</v>
      </c>
      <c r="D3" s="19" t="s">
        <v>4</v>
      </c>
      <c r="E3" s="19" t="s">
        <v>30</v>
      </c>
      <c r="F3" s="19" t="s">
        <v>31</v>
      </c>
      <c r="G3" s="23">
        <v>2027</v>
      </c>
      <c r="H3" s="23"/>
      <c r="I3" s="18" t="s">
        <v>6</v>
      </c>
      <c r="J3" s="19" t="s">
        <v>7</v>
      </c>
      <c r="K3" s="19" t="s">
        <v>8</v>
      </c>
      <c r="L3" s="19" t="s">
        <v>9</v>
      </c>
    </row>
    <row r="4" spans="1:13" x14ac:dyDescent="0.35">
      <c r="A4" s="19"/>
      <c r="B4" s="19"/>
      <c r="C4" s="19"/>
      <c r="D4" s="19"/>
      <c r="E4" s="19"/>
      <c r="F4" s="19"/>
      <c r="G4" s="11" t="s">
        <v>10</v>
      </c>
      <c r="H4" s="11" t="s">
        <v>11</v>
      </c>
      <c r="I4" s="18"/>
      <c r="J4" s="19"/>
      <c r="K4" s="19"/>
      <c r="L4" s="19"/>
    </row>
    <row r="5" spans="1:13" x14ac:dyDescent="0.35">
      <c r="A5" s="3">
        <v>1</v>
      </c>
      <c r="B5" s="8" t="s">
        <v>28</v>
      </c>
      <c r="C5" s="9"/>
      <c r="D5" s="8" t="s">
        <v>23</v>
      </c>
      <c r="E5" s="4">
        <f>IFERROR(VLOOKUP(D5,Tabeller!$A$1:$C$7,2,FALSE),"")</f>
        <v>0.4</v>
      </c>
      <c r="F5" s="4">
        <f>IFERROR(VLOOKUP(D5,Tabeller!$A$1:$C$7,3,FALSE),"")</f>
        <v>0.7</v>
      </c>
      <c r="G5" s="10">
        <v>51346.938775510207</v>
      </c>
      <c r="H5" s="5">
        <f>IFERROR(G5*E5,"")</f>
        <v>20538.775510204083</v>
      </c>
      <c r="I5" s="5">
        <f>G5/406</f>
        <v>126.47029255051775</v>
      </c>
      <c r="J5" s="5">
        <f>G5</f>
        <v>51346.938775510207</v>
      </c>
      <c r="K5" s="5">
        <f>SUM(G5:H5)</f>
        <v>71885.71428571429</v>
      </c>
      <c r="L5" s="5">
        <f>IFERROR(K5*F5,"")</f>
        <v>50320</v>
      </c>
      <c r="M5" s="2"/>
    </row>
    <row r="6" spans="1:13" x14ac:dyDescent="0.35">
      <c r="A6" s="3">
        <v>2</v>
      </c>
      <c r="B6" s="8" t="s">
        <v>29</v>
      </c>
      <c r="C6" s="9"/>
      <c r="D6" s="8" t="s">
        <v>27</v>
      </c>
      <c r="E6" s="4">
        <f>IFERROR(VLOOKUP(D6,Tabeller!$A$1:$C$7,2,FALSE),"")</f>
        <v>0.44</v>
      </c>
      <c r="F6" s="4">
        <f>IFERROR(VLOOKUP(D6,Tabeller!$A$1:$C$7,3,FALSE),"")</f>
        <v>1</v>
      </c>
      <c r="G6" s="10">
        <v>34500</v>
      </c>
      <c r="H6" s="5">
        <f>IFERROR(G6*E6,"")</f>
        <v>15180</v>
      </c>
      <c r="I6" s="5">
        <f t="shared" ref="I6:I7" si="0">G6/406</f>
        <v>84.975369458128085</v>
      </c>
      <c r="J6" s="5">
        <f t="shared" ref="J6:J7" si="1">G6</f>
        <v>34500</v>
      </c>
      <c r="K6" s="5">
        <f t="shared" ref="K6:K7" si="2">SUM(G6:H6)</f>
        <v>49680</v>
      </c>
      <c r="L6" s="5">
        <f>IFERROR(K6*F6,"")</f>
        <v>49680</v>
      </c>
      <c r="M6" s="2"/>
    </row>
    <row r="7" spans="1:13" x14ac:dyDescent="0.35">
      <c r="A7" s="3">
        <v>3</v>
      </c>
      <c r="B7" s="8"/>
      <c r="C7" s="9"/>
      <c r="D7" s="8"/>
      <c r="E7" s="4" t="str">
        <f>IFERROR(VLOOKUP(D7,Tabeller!$A$1:$C$7,2,FALSE),"")</f>
        <v/>
      </c>
      <c r="F7" s="4" t="str">
        <f>IFERROR(VLOOKUP(D7,Tabeller!$A$1:$C$7,3,FALSE),"")</f>
        <v/>
      </c>
      <c r="G7" s="10"/>
      <c r="H7" s="5" t="str">
        <f>IFERROR(G7*E7,"")</f>
        <v/>
      </c>
      <c r="I7" s="5">
        <f t="shared" si="0"/>
        <v>0</v>
      </c>
      <c r="J7" s="5">
        <f t="shared" si="1"/>
        <v>0</v>
      </c>
      <c r="K7" s="5">
        <f t="shared" si="2"/>
        <v>0</v>
      </c>
      <c r="L7" s="5" t="str">
        <f>IFERROR(K7*F7,"")</f>
        <v/>
      </c>
      <c r="M7" s="2"/>
    </row>
    <row r="8" spans="1:13" ht="28.15" customHeight="1" x14ac:dyDescent="0.45">
      <c r="A8" s="22" t="s">
        <v>12</v>
      </c>
      <c r="B8" s="22"/>
      <c r="C8" s="22"/>
      <c r="D8" s="22"/>
      <c r="E8" s="22"/>
      <c r="F8" s="22"/>
      <c r="G8" s="7">
        <f>SUM(G5:G7)</f>
        <v>85846.938775510207</v>
      </c>
      <c r="H8" s="7">
        <f>SUMIF(H5:H7,"&lt;&gt;#I/T")</f>
        <v>35718.775510204083</v>
      </c>
      <c r="I8" s="7">
        <f>SUM(I5:I7)</f>
        <v>211.44566200864585</v>
      </c>
      <c r="J8" s="7">
        <f>SUM(J5:J7)</f>
        <v>85846.938775510207</v>
      </c>
      <c r="K8" s="7">
        <f>SUMIF(K5:K7,"&lt;&gt;#I/T")</f>
        <v>121565.71428571429</v>
      </c>
      <c r="L8" s="7">
        <f>SUMIF(L5:L7,"&lt;&gt;#I/T")</f>
        <v>100000</v>
      </c>
    </row>
    <row r="10" spans="1:13" x14ac:dyDescent="0.35">
      <c r="I10" s="16" t="s">
        <v>13</v>
      </c>
      <c r="J10" s="16"/>
      <c r="K10" s="16"/>
      <c r="L10" s="16"/>
    </row>
    <row r="11" spans="1:13" x14ac:dyDescent="0.35">
      <c r="I11" s="17" t="s">
        <v>14</v>
      </c>
      <c r="J11" s="17"/>
      <c r="K11" s="11" t="s">
        <v>15</v>
      </c>
      <c r="L11" s="11" t="s">
        <v>16</v>
      </c>
    </row>
    <row r="12" spans="1:13" x14ac:dyDescent="0.35">
      <c r="I12" s="14" t="s">
        <v>17</v>
      </c>
      <c r="J12" s="14"/>
      <c r="K12" s="5">
        <f>SUMIF($D$5:$D$7,"VIDENINSTITUTION",K$5:K$7)</f>
        <v>49680</v>
      </c>
      <c r="L12" s="5">
        <f>SUMIF($D$5:$D$7,"VIDENINSTITUTION",L$5:L$7)</f>
        <v>49680</v>
      </c>
    </row>
    <row r="13" spans="1:13" x14ac:dyDescent="0.35">
      <c r="I13" s="14" t="s">
        <v>18</v>
      </c>
      <c r="J13" s="14"/>
      <c r="K13" s="5">
        <f>SUMIF($D$5:$D$7,"GTS",K$5:K$7)</f>
        <v>0</v>
      </c>
      <c r="L13" s="5">
        <f>SUMIF($D$5:$D$7,"GTS",L$5:L$7)</f>
        <v>0</v>
      </c>
    </row>
    <row r="14" spans="1:13" x14ac:dyDescent="0.35">
      <c r="I14" s="14" t="s">
        <v>19</v>
      </c>
      <c r="J14" s="14"/>
      <c r="K14" s="5">
        <f>SUMIF($D$5:$D$7,"VIRK De minimis",K$5:K$7)</f>
        <v>71885.71428571429</v>
      </c>
      <c r="L14" s="5">
        <f>SUMIF($D$5:$D$7,"VIRK De minimis",L$5:L$7)</f>
        <v>50320</v>
      </c>
    </row>
    <row r="15" spans="1:13" x14ac:dyDescent="0.35">
      <c r="I15" s="14" t="s">
        <v>20</v>
      </c>
      <c r="J15" s="14"/>
      <c r="K15" s="5">
        <f>SUMIF($D$5:$D$7,"VIRK STOR Gruppefritagelse",K$5:K$7)+SUMIF($D$5:$D$7,"VIRK LILLE Gruppefritagelse",K$5:K$7)+SUMIF($D$5:$D$7,"VIRK MELLEM Gruppefritagelse",K$5:K$7)</f>
        <v>0</v>
      </c>
      <c r="L15" s="5">
        <f>SUMIF($D$5:$D$7,"VIRK STOR Gruppefritagelse",L$5:L$7)+SUMIF($D$5:$D$7,"VIRK LILLE Gruppefritagelse",L$5:L$7)+SUMIF($D$5:$D$7,"VIRK MELLEM Gruppefritagelse",L$5:L$7)</f>
        <v>0</v>
      </c>
    </row>
    <row r="16" spans="1:13" x14ac:dyDescent="0.35">
      <c r="I16" s="15" t="s">
        <v>12</v>
      </c>
      <c r="J16" s="15"/>
      <c r="K16" s="6">
        <f>SUM(K12:K15)</f>
        <v>121565.71428571429</v>
      </c>
      <c r="L16" s="6">
        <f>SUM(L12:L15)</f>
        <v>100000</v>
      </c>
    </row>
    <row r="17" spans="9:12" x14ac:dyDescent="0.35">
      <c r="I17" s="16" t="s">
        <v>21</v>
      </c>
      <c r="J17" s="16"/>
      <c r="K17" s="16"/>
      <c r="L17" s="16"/>
    </row>
    <row r="18" spans="9:12" x14ac:dyDescent="0.35">
      <c r="I18" s="13">
        <v>2027</v>
      </c>
      <c r="J18" s="13"/>
      <c r="K18" s="5">
        <f>SUM(G8,H8)</f>
        <v>121565.71428571429</v>
      </c>
      <c r="L18" s="12"/>
    </row>
  </sheetData>
  <sheetProtection sheet="1" objects="1" scenarios="1"/>
  <mergeCells count="23">
    <mergeCell ref="E3:E4"/>
    <mergeCell ref="F3:F4"/>
    <mergeCell ref="A1:C1"/>
    <mergeCell ref="D1:L1"/>
    <mergeCell ref="A8:F8"/>
    <mergeCell ref="A3:A4"/>
    <mergeCell ref="G3:H3"/>
    <mergeCell ref="B3:B4"/>
    <mergeCell ref="C3:C4"/>
    <mergeCell ref="D3:D4"/>
    <mergeCell ref="I10:L10"/>
    <mergeCell ref="I11:J11"/>
    <mergeCell ref="I3:I4"/>
    <mergeCell ref="J3:J4"/>
    <mergeCell ref="K3:K4"/>
    <mergeCell ref="L3:L4"/>
    <mergeCell ref="I18:J18"/>
    <mergeCell ref="I12:J12"/>
    <mergeCell ref="I13:J13"/>
    <mergeCell ref="I14:J14"/>
    <mergeCell ref="I15:J15"/>
    <mergeCell ref="I16:J16"/>
    <mergeCell ref="I17:L17"/>
  </mergeCells>
  <phoneticPr fontId="1" type="noConversion"/>
  <conditionalFormatting sqref="I5:K7 G8:L8 K12:L16 K18">
    <cfRule type="cellIs" dxfId="0" priority="1" operator="equal">
      <formula>0</formula>
    </cfRule>
  </conditionalFormatting>
  <pageMargins left="0.7" right="0.7" top="0.75" bottom="0.75" header="0.3" footer="0.3"/>
  <pageSetup paperSize="9" scale="53" orientation="landscape" r:id="rId1"/>
  <headerFooter>
    <oddHeader xml:space="preserve">&amp;LBUDGETSKEMA
Klyngeprogram 2025-28 (VIM-25-0013)
</oddHeader>
    <oddFooter>&amp;RLifestyle and Design Cluster 2025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2E27198-059D-4667-8338-BE04045C137B}">
          <x14:formula1>
            <xm:f>Tabeller!$A$2:$A$7</xm:f>
          </x14:formula1>
          <xm:sqref>D5:D7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DE287-F23E-4284-BB2D-A785046B4583}">
  <dimension ref="A1"/>
  <sheetViews>
    <sheetView showGridLines="0" showRowColHeaders="0" topLeftCell="A10" workbookViewId="0"/>
  </sheetViews>
  <sheetFormatPr defaultRowHeight="14.5" x14ac:dyDescent="0.35"/>
  <sheetData/>
  <sheetProtection sheet="1" objects="1" scenarios="1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EBF1E-F6A0-4158-B994-40529492AA7C}">
  <dimension ref="A1"/>
  <sheetViews>
    <sheetView showGridLines="0" showRowColHeaders="0" tabSelected="1" workbookViewId="0"/>
  </sheetViews>
  <sheetFormatPr defaultRowHeight="14.5" x14ac:dyDescent="0.35"/>
  <sheetData/>
  <sheetProtection sheet="1" objects="1" scenarios="1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7EFAE-9794-453D-9A7E-B8CFACF75899}">
  <dimension ref="A1:C7"/>
  <sheetViews>
    <sheetView workbookViewId="0">
      <selection activeCell="K30" sqref="K30"/>
    </sheetView>
  </sheetViews>
  <sheetFormatPr defaultRowHeight="14.5" x14ac:dyDescent="0.35"/>
  <cols>
    <col min="1" max="1" width="27.81640625" bestFit="1" customWidth="1"/>
    <col min="2" max="2" width="13.453125" customWidth="1"/>
    <col min="3" max="3" width="10.26953125" customWidth="1"/>
  </cols>
  <sheetData>
    <row r="1" spans="1:3" x14ac:dyDescent="0.35">
      <c r="A1" t="s">
        <v>4</v>
      </c>
      <c r="B1" t="s">
        <v>22</v>
      </c>
      <c r="C1" t="s">
        <v>5</v>
      </c>
    </row>
    <row r="2" spans="1:3" x14ac:dyDescent="0.35">
      <c r="A2" t="s">
        <v>23</v>
      </c>
      <c r="B2" s="1">
        <v>0.4</v>
      </c>
      <c r="C2" s="1">
        <v>0.7</v>
      </c>
    </row>
    <row r="3" spans="1:3" x14ac:dyDescent="0.35">
      <c r="A3" t="s">
        <v>24</v>
      </c>
      <c r="B3" s="1">
        <v>0.2</v>
      </c>
      <c r="C3" s="1">
        <v>0.4</v>
      </c>
    </row>
    <row r="4" spans="1:3" x14ac:dyDescent="0.35">
      <c r="A4" t="s">
        <v>25</v>
      </c>
      <c r="B4" s="1">
        <v>0.2</v>
      </c>
      <c r="C4" s="1">
        <v>0.5</v>
      </c>
    </row>
    <row r="5" spans="1:3" x14ac:dyDescent="0.35">
      <c r="A5" t="s">
        <v>26</v>
      </c>
      <c r="B5" s="1">
        <v>0.2</v>
      </c>
      <c r="C5" s="1">
        <v>0.6</v>
      </c>
    </row>
    <row r="6" spans="1:3" x14ac:dyDescent="0.35">
      <c r="A6" t="s">
        <v>27</v>
      </c>
      <c r="B6" s="1">
        <v>0.44</v>
      </c>
      <c r="C6" s="1">
        <v>1</v>
      </c>
    </row>
    <row r="7" spans="1:3" x14ac:dyDescent="0.35">
      <c r="A7" t="s">
        <v>18</v>
      </c>
      <c r="B7" s="1">
        <v>0</v>
      </c>
      <c r="C7" s="1">
        <v>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6238E26C75C79409110A4D4D3E0F6E1" ma:contentTypeVersion="20" ma:contentTypeDescription="Opret et nyt dokument." ma:contentTypeScope="" ma:versionID="4776ab301bc8ea7326d9fbef9971742e">
  <xsd:schema xmlns:xsd="http://www.w3.org/2001/XMLSchema" xmlns:xs="http://www.w3.org/2001/XMLSchema" xmlns:p="http://schemas.microsoft.com/office/2006/metadata/properties" xmlns:ns2="ace590e0-bfef-4c0f-a607-3bd7f73d54b5" xmlns:ns3="7fa58eb3-2a5f-46a5-be3e-ecc9c842adf5" targetNamespace="http://schemas.microsoft.com/office/2006/metadata/properties" ma:root="true" ma:fieldsID="add4ad71103163fad2a324cd2585f264" ns2:_="" ns3:_="">
    <xsd:import namespace="ace590e0-bfef-4c0f-a607-3bd7f73d54b5"/>
    <xsd:import namespace="7fa58eb3-2a5f-46a5-be3e-ecc9c842ad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e590e0-bfef-4c0f-a607-3bd7f73d54b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Billedmærker" ma:readOnly="false" ma:fieldId="{5cf76f15-5ced-4ddc-b409-7134ff3c332f}" ma:taxonomyMulti="true" ma:sspId="d583c8c4-e1f2-4874-9341-d404bd5d7c3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a58eb3-2a5f-46a5-be3e-ecc9c842adf5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c601364-a229-46d8-b732-ee8e66aed515}" ma:internalName="TaxCatchAll" ma:showField="CatchAllData" ma:web="7fa58eb3-2a5f-46a5-be3e-ecc9c842ad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ce590e0-bfef-4c0f-a607-3bd7f73d54b5">
      <Terms xmlns="http://schemas.microsoft.com/office/infopath/2007/PartnerControls"/>
    </lcf76f155ced4ddcb4097134ff3c332f>
    <TaxCatchAll xmlns="7fa58eb3-2a5f-46a5-be3e-ecc9c842adf5" xsi:nil="true"/>
  </documentManagement>
</p:properties>
</file>

<file path=customXml/itemProps1.xml><?xml version="1.0" encoding="utf-8"?>
<ds:datastoreItem xmlns:ds="http://schemas.openxmlformats.org/officeDocument/2006/customXml" ds:itemID="{C4F03796-4E08-45C6-B48A-E4D19CB1B5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e590e0-bfef-4c0f-a607-3bd7f73d54b5"/>
    <ds:schemaRef ds:uri="7fa58eb3-2a5f-46a5-be3e-ecc9c842ad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820693D-9BDD-421D-ACAE-7369DDB3E7B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6D0DCCF-3FD5-44EA-91E5-59975E39ADD8}">
  <ds:schemaRefs>
    <ds:schemaRef ds:uri="http://schemas.microsoft.com/office/2006/metadata/properties"/>
    <ds:schemaRef ds:uri="http://schemas.microsoft.com/office/infopath/2007/PartnerControls"/>
    <ds:schemaRef ds:uri="ace590e0-bfef-4c0f-a607-3bd7f73d54b5"/>
    <ds:schemaRef ds:uri="7fa58eb3-2a5f-46a5-be3e-ecc9c842adf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BUDGET</vt:lpstr>
      <vt:lpstr>Vejledning</vt:lpstr>
      <vt:lpstr>Eksempel</vt:lpstr>
      <vt:lpstr>Tabeller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Tina Ryding</dc:creator>
  <cp:keywords/>
  <dc:description/>
  <cp:lastModifiedBy>Joan Knudsen | Lifestyle and Design Cluster</cp:lastModifiedBy>
  <cp:revision/>
  <dcterms:created xsi:type="dcterms:W3CDTF">2025-09-15T12:15:53Z</dcterms:created>
  <dcterms:modified xsi:type="dcterms:W3CDTF">2026-10-21T06:03:52Z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0x01010056238E26C75C79409110A4D4D3E0F6E1</vt:lpwstr>
  </property>
  <property fmtid="{D5CDD505-2E9C-101B-9397-08002B2CF9AE}" pid="3" name="MediaServiceImageTags">
    <vt:lpwstr/>
  </property>
</Properties>
</file>