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eAlbeckLarsen-F\Downloads\"/>
    </mc:Choice>
  </mc:AlternateContent>
  <xr:revisionPtr revIDLastSave="0" documentId="8_{A60126BB-0047-4A42-A1B5-EB346FCABF68}" xr6:coauthVersionLast="47" xr6:coauthVersionMax="47" xr10:uidLastSave="{00000000-0000-0000-0000-000000000000}"/>
  <bookViews>
    <workbookView xWindow="-120" yWindow="-120" windowWidth="38640" windowHeight="21120" xr2:uid="{53512A84-F29F-4528-83E8-ED3C3292D80A}"/>
  </bookViews>
  <sheets>
    <sheet name="Vejledning " sheetId="2" r:id="rId1"/>
    <sheet name="Aktivitets- og budgetskema" sheetId="1" r:id="rId2"/>
    <sheet name="Partner budget " sheetId="3" r:id="rId3"/>
    <sheet name="Stamdata" sheetId="4" r:id="rId4"/>
  </sheets>
  <definedNames>
    <definedName name="FaciliteringIkkemedlem">Stamdata!$D$3</definedName>
    <definedName name="FaciliteringMedlem">Stamdata!$C$3</definedName>
    <definedName name="FTETimer">Stamdata!$C$15</definedName>
    <definedName name="GTSsats">Stamdata!$C$25</definedName>
    <definedName name="OverheadStøtte">Stamdata!$D$5:$D$13</definedName>
    <definedName name="StandardSats">Stamdata!$C$24</definedName>
    <definedName name="Statsstøtteløsning">Stamdata!$C$17:$C$20</definedName>
    <definedName name="StøttePct">Stamdata!$C$5:$C$13</definedName>
    <definedName name="_xlnm.Print_Area" localSheetId="1">'Aktivitets- og budgetskema'!$A$1:$J$36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22" i="2"/>
  <c r="B20" i="2"/>
  <c r="B19" i="2"/>
  <c r="B17" i="2"/>
  <c r="B16" i="2"/>
  <c r="B14" i="2"/>
  <c r="B12" i="2"/>
  <c r="B11" i="2"/>
  <c r="B9" i="2"/>
  <c r="B8" i="2"/>
  <c r="B6" i="2"/>
  <c r="B5" i="2"/>
  <c r="B3" i="2"/>
  <c r="B2" i="2"/>
  <c r="K21" i="3"/>
  <c r="C5" i="3"/>
  <c r="N13" i="3" s="1"/>
  <c r="D5" i="3" l="1"/>
  <c r="C15" i="3"/>
  <c r="C14" i="3"/>
  <c r="C13" i="3"/>
  <c r="C12" i="3"/>
  <c r="C11" i="3"/>
  <c r="C27" i="1"/>
  <c r="B15" i="3"/>
  <c r="B14" i="3"/>
  <c r="B13" i="3"/>
  <c r="B12" i="3"/>
  <c r="B11" i="3"/>
  <c r="J9" i="3" s="1"/>
  <c r="I22" i="1"/>
  <c r="I21" i="1"/>
  <c r="I20" i="1"/>
  <c r="I19" i="1"/>
  <c r="I18" i="1"/>
  <c r="I17" i="1"/>
  <c r="I16" i="1"/>
  <c r="I15" i="1"/>
  <c r="I14" i="1"/>
  <c r="I13" i="1"/>
  <c r="I12" i="1"/>
  <c r="G23" i="1"/>
  <c r="F23" i="1"/>
  <c r="E23" i="1"/>
  <c r="G25" i="1" l="1"/>
  <c r="G26" i="1" s="1"/>
  <c r="G31" i="1" s="1"/>
  <c r="G27" i="1"/>
  <c r="F25" i="1"/>
  <c r="F26" i="1" s="1"/>
  <c r="F31" i="1" s="1"/>
  <c r="F27" i="1"/>
  <c r="E25" i="1"/>
  <c r="E26" i="1" s="1"/>
  <c r="E31" i="1" s="1"/>
  <c r="E27" i="1"/>
  <c r="G5" i="3"/>
  <c r="L15" i="3"/>
  <c r="L16" i="3"/>
  <c r="L17" i="3"/>
  <c r="L18" i="3"/>
  <c r="L19" i="3"/>
  <c r="L11" i="3"/>
  <c r="L12" i="3"/>
  <c r="L13" i="3"/>
  <c r="L14" i="3"/>
  <c r="E5" i="3"/>
  <c r="F5" i="3" s="1"/>
  <c r="H23" i="1"/>
  <c r="D23" i="1"/>
  <c r="D27" i="1" s="1"/>
  <c r="H25" i="1" l="1"/>
  <c r="H26" i="1" s="1"/>
  <c r="H31" i="1" s="1"/>
  <c r="H27" i="1"/>
  <c r="D25" i="1"/>
  <c r="D26" i="1" s="1"/>
  <c r="L21" i="3"/>
  <c r="I23" i="1"/>
  <c r="H28" i="1" l="1"/>
  <c r="H29" i="1" s="1"/>
  <c r="D15" i="3"/>
  <c r="F15" i="3" s="1"/>
  <c r="G15" i="3" s="1"/>
  <c r="D31" i="1"/>
  <c r="G28" i="1"/>
  <c r="D14" i="3"/>
  <c r="F14" i="3" s="1"/>
  <c r="G14" i="3" s="1"/>
  <c r="F28" i="1"/>
  <c r="D13" i="3"/>
  <c r="F13" i="3" s="1"/>
  <c r="G13" i="3" s="1"/>
  <c r="E28" i="1"/>
  <c r="D12" i="3"/>
  <c r="F12" i="3" s="1"/>
  <c r="G12" i="3" s="1"/>
  <c r="E15" i="3" l="1"/>
  <c r="I31" i="1"/>
  <c r="F29" i="1"/>
  <c r="E13" i="3"/>
  <c r="E29" i="1"/>
  <c r="E12" i="3"/>
  <c r="G29" i="1"/>
  <c r="E14" i="3"/>
  <c r="D28" i="1"/>
  <c r="D11" i="3"/>
  <c r="F11" i="3" s="1"/>
  <c r="I26" i="1"/>
  <c r="G11" i="3" l="1"/>
  <c r="G16" i="3" s="1"/>
  <c r="F16" i="3"/>
  <c r="D16" i="3"/>
  <c r="L9" i="3"/>
  <c r="I28" i="1"/>
  <c r="I33" i="1" s="1"/>
  <c r="E11" i="3"/>
  <c r="E16" i="3" s="1"/>
  <c r="D29" i="1"/>
  <c r="I29" i="1" s="1"/>
  <c r="L22" i="3" l="1"/>
  <c r="L24" i="3"/>
  <c r="L25" i="3" s="1"/>
</calcChain>
</file>

<file path=xl/sharedStrings.xml><?xml version="1.0" encoding="utf-8"?>
<sst xmlns="http://schemas.openxmlformats.org/spreadsheetml/2006/main" count="178" uniqueCount="141">
  <si>
    <t>Vejledning til budgetskema</t>
  </si>
  <si>
    <t>Læs vejledningen til hvordan i udfylder budgetskemaet, inden i begynder at udfylde</t>
  </si>
  <si>
    <t>Række 3</t>
  </si>
  <si>
    <t>Indsæt projekttitel anført i Ansøgningen</t>
  </si>
  <si>
    <t>Række 4</t>
  </si>
  <si>
    <t>Indsæt projektperiode anført i Ansøgningen</t>
  </si>
  <si>
    <t>Række 7:</t>
  </si>
  <si>
    <t>Indsæt organisationens navn, som deltager i projektet. Hovedansøger sættes som den første.</t>
  </si>
  <si>
    <t xml:space="preserve">Række 8: </t>
  </si>
  <si>
    <t>Indsæt organisationsens CVR nummer</t>
  </si>
  <si>
    <t xml:space="preserve">Række 9: </t>
  </si>
  <si>
    <t>Indsæt partnertypen: Vælg mellem virksomhed, vidensinstituation og GTS</t>
  </si>
  <si>
    <t xml:space="preserve">Række 10: </t>
  </si>
  <si>
    <t>Indsæt statsstøtteløsning: vælg mellem De minimis og ingen. Vidensinstituationer og GTS vælger ingen.</t>
  </si>
  <si>
    <t>Række 11:
Række 24:</t>
  </si>
  <si>
    <r>
      <rPr>
        <b/>
        <i/>
        <sz val="11"/>
        <color theme="1"/>
        <rFont val="Calibri"/>
        <family val="2"/>
        <scheme val="minor"/>
      </rPr>
      <t xml:space="preserve">Støtteprocent
</t>
    </r>
    <r>
      <rPr>
        <sz val="11"/>
        <color theme="1"/>
        <rFont val="Calibri"/>
        <family val="2"/>
        <scheme val="minor"/>
      </rPr>
      <t xml:space="preserve">Videninstitutioner inkl. GTS'er kan få støttet deres lønomkostninger med op til 100%.
Virksomhederne, kan få støttet deres udgifter med 70 % støtte af den indberettede projektløn.
</t>
    </r>
    <r>
      <rPr>
        <b/>
        <i/>
        <sz val="11"/>
        <color theme="1"/>
        <rFont val="Calibri"/>
        <family val="2"/>
        <scheme val="minor"/>
      </rPr>
      <t xml:space="preserve">
Overhead pct.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Her skal I indtaste, hvilken overheadprocent der er relevant. For GTS'er vil der ikke være overhead, dermed indsættes "0". For øvrige videninstitutioner vil det være 44 % (VIM)  og for virksomheder, der anvender de minimis, vil det være 40 %.
</t>
    </r>
  </si>
  <si>
    <t>Række 12:
Række 22:</t>
  </si>
  <si>
    <t xml:space="preserve">Indsæt beskrivelse af aktivitet samt den tilhørende tidsperiode. </t>
  </si>
  <si>
    <t>Række 23:</t>
  </si>
  <si>
    <t>Beregnes automatisk - summen af de enkelte partneres lønomkostninger</t>
  </si>
  <si>
    <t>Række 25:</t>
  </si>
  <si>
    <t xml:space="preserve">Beregnet overhead, der er beregnet på baggrund af lønomkostningerne. Overhead udgør et tillæg der ikke skal dokumenteres. </t>
  </si>
  <si>
    <t>Række 26:</t>
  </si>
  <si>
    <t>Beregnet automatisk - totalt budget med lønomkostninger og overhead per partner i projektet</t>
  </si>
  <si>
    <t>Række 27:</t>
  </si>
  <si>
    <r>
      <t xml:space="preserve">Beregnes automatisk - beregner hvor mange timer der skal leveres i projektet per partner. Beregningen sker ud fra standardssats per time
</t>
    </r>
    <r>
      <rPr>
        <b/>
        <sz val="11"/>
        <color theme="1"/>
        <rFont val="Calibri"/>
        <family val="2"/>
        <scheme val="minor"/>
      </rPr>
      <t>GTS: Husk at angive jeres timesats i arket Stamdata, hvis der ikke anvendes Standardsats</t>
    </r>
  </si>
  <si>
    <t>Række 28:</t>
  </si>
  <si>
    <t>Beregnes automatisk - beregnet støtte fra Food &amp; Bio Cluster Denmarks Innovationsbevilling ud fra angivet støtteprocent</t>
  </si>
  <si>
    <t>Række 29:</t>
  </si>
  <si>
    <t>Beregnes automatisk - beregnet medfinansiering, dvs. den andel som der ikke gives støtte til og som partneren i projektet selv skal bidrage med</t>
  </si>
  <si>
    <t>Række 30</t>
  </si>
  <si>
    <t>Angiv om man er medlem af Food &amp; Bio Cluster Denmark.</t>
  </si>
  <si>
    <t>Række 33</t>
  </si>
  <si>
    <t>Total støttepct. for projektet</t>
  </si>
  <si>
    <t>Beregnes automatisk - beregnet samlet støtteprocent fra Food &amp; Bio Cluster Denmark for hele projektet</t>
  </si>
  <si>
    <t>Pris for faciliteringsydelse 'Styr på det':</t>
  </si>
  <si>
    <t>Beregnes automatisk - beregnet omkostning til facilitering af projektet - der gives rabat ved medlemskab af Food &amp; Bio Cluster Denmark</t>
  </si>
  <si>
    <t xml:space="preserve">Aktivtets- og budgetskema for innovationssamarbejdsprojekter </t>
  </si>
  <si>
    <t>Innovationsbevilling ERST 2025-2028</t>
  </si>
  <si>
    <t>Projekttitel:</t>
  </si>
  <si>
    <t xml:space="preserve">Projektperiode </t>
  </si>
  <si>
    <t>Periode</t>
  </si>
  <si>
    <t xml:space="preserve">Budget fordelt pr. partner </t>
  </si>
  <si>
    <t>Totalbudget</t>
  </si>
  <si>
    <t>Aktivitetbeskrivelse</t>
  </si>
  <si>
    <t>Perioden for aktiviteten</t>
  </si>
  <si>
    <t>Partner 1 (Virksomhed)</t>
  </si>
  <si>
    <t>Partner 2 (Virksomhed)</t>
  </si>
  <si>
    <t>Partner 3  (Virksomhed)</t>
  </si>
  <si>
    <t xml:space="preserve">VI </t>
  </si>
  <si>
    <t>GTS</t>
  </si>
  <si>
    <t xml:space="preserve">Totalbudget periode </t>
  </si>
  <si>
    <t>Organisationsnavn</t>
  </si>
  <si>
    <t>Indsæt organisationsnavn</t>
  </si>
  <si>
    <t xml:space="preserve">CVR. nummer </t>
  </si>
  <si>
    <t>CVR 1</t>
  </si>
  <si>
    <t>CVR 2</t>
  </si>
  <si>
    <t>CVR 3</t>
  </si>
  <si>
    <t>CVR 4</t>
  </si>
  <si>
    <t>CVR 5</t>
  </si>
  <si>
    <t>Partnertype</t>
  </si>
  <si>
    <t>Virksomhed</t>
  </si>
  <si>
    <t>Indsæt partnertype</t>
  </si>
  <si>
    <t>Statsstøtteløsning (de minimis, ingen)</t>
  </si>
  <si>
    <t>De minimis</t>
  </si>
  <si>
    <t>Indsæt statsstøtteløsning</t>
  </si>
  <si>
    <t>Støtteprocent, 0%, 70%, 100%</t>
  </si>
  <si>
    <t>Indsæt beskrivelse af aktivitet</t>
  </si>
  <si>
    <t>dd.mm.åå..dd.mm.åå</t>
  </si>
  <si>
    <t xml:space="preserve">Lønbudget  </t>
  </si>
  <si>
    <t>Overheadprocent(Vælg 0%; 40%; 44%)</t>
  </si>
  <si>
    <t>Beregnet overhead (OH)</t>
  </si>
  <si>
    <t>Totalbudget: (lønbudget + overhead)</t>
  </si>
  <si>
    <t>Antal timer der skal leveres i projektet</t>
  </si>
  <si>
    <t>Støtte fra Food &amp; Bio Cluster Innovationsbevilling:</t>
  </si>
  <si>
    <t>Medfinansiering:</t>
  </si>
  <si>
    <t>Medlem af Food &amp; Bio Cluster Denmark (JA/NEJ)</t>
  </si>
  <si>
    <t>Ja</t>
  </si>
  <si>
    <t>Nej</t>
  </si>
  <si>
    <t>Pris for faciliteringsydelse: Styr på det</t>
  </si>
  <si>
    <t xml:space="preserve">Hovedansøgers forpligtelse </t>
  </si>
  <si>
    <t>*Ingen overhead til GTS</t>
  </si>
  <si>
    <t>Total støttepct. for projektet:</t>
  </si>
  <si>
    <t xml:space="preserve">Vejledning til Partnerbudget </t>
  </si>
  <si>
    <t xml:space="preserve">Vejledning </t>
  </si>
  <si>
    <t>Inkl. OH</t>
  </si>
  <si>
    <t>Støttet</t>
  </si>
  <si>
    <t>Støtte pr. måned</t>
  </si>
  <si>
    <t>Total beløb pr. måned</t>
  </si>
  <si>
    <t>Bruges til at beregne timesatser som der gives i støtte med og uden overhead tillæg</t>
  </si>
  <si>
    <t>Standard sats</t>
  </si>
  <si>
    <t>Der beregnes også støtten der maksimalt kan gives per måned og total beløb per månd inkl. overhead tillæg</t>
  </si>
  <si>
    <t xml:space="preserve">Antal mdr </t>
  </si>
  <si>
    <t xml:space="preserve">I de grå felter skal der angives antal måneder i projektet, OH støttepct. og samlet støtte pct., som indgår </t>
  </si>
  <si>
    <t>OH støttepct.</t>
  </si>
  <si>
    <t>i det samlede beregningsgrundlag.</t>
  </si>
  <si>
    <t>Støttepct</t>
  </si>
  <si>
    <t xml:space="preserve">Partner </t>
  </si>
  <si>
    <t xml:space="preserve">Til venstre står det samlede partner budget for hele projektet. Der er beregnet hvor mange timer, hver partner </t>
  </si>
  <si>
    <t>CVR</t>
  </si>
  <si>
    <t xml:space="preserve">Budget </t>
  </si>
  <si>
    <t xml:space="preserve">Finansiering </t>
  </si>
  <si>
    <t>Antal timer i mdr. i projektperioden</t>
  </si>
  <si>
    <t xml:space="preserve">Antal FTE i perioden </t>
  </si>
  <si>
    <t>Alokeringskontrakter til budgettet</t>
  </si>
  <si>
    <t>Procent</t>
  </si>
  <si>
    <t>Timer i mdr.</t>
  </si>
  <si>
    <t>Løn i projektperioden</t>
  </si>
  <si>
    <t xml:space="preserve">har i projektet, samt hvad det giver i antal FTE i perioden. </t>
  </si>
  <si>
    <t>Mette</t>
  </si>
  <si>
    <t>Til højre er en beregning per partner, hvor man kan angive deres samlede budget i række 9.</t>
  </si>
  <si>
    <t xml:space="preserve">Hanne </t>
  </si>
  <si>
    <t>Så kan man angive de forskellige allokeringskontrakter, med timetal pr. mdr og procent i projektet for</t>
  </si>
  <si>
    <t>Preben</t>
  </si>
  <si>
    <t>Susan</t>
  </si>
  <si>
    <t xml:space="preserve">projektperiode per medarbejder. </t>
  </si>
  <si>
    <t>Mikkel</t>
  </si>
  <si>
    <t>Anders</t>
  </si>
  <si>
    <t>Total - timer og lønomk. i projekt</t>
  </si>
  <si>
    <t xml:space="preserve">Totalt beregnes samlet lønomkostninger på de angivne allokeringskontrakter for medarbejdere og det </t>
  </si>
  <si>
    <t>Difference til budget (Minus er over budget )</t>
  </si>
  <si>
    <t>samlede timetal. Det skal stemme til budgettet og i denne line vil minus beløb betyde budget overskridelse</t>
  </si>
  <si>
    <t xml:space="preserve">hvorfor de er angivet med rødt. </t>
  </si>
  <si>
    <t xml:space="preserve">TIMER DER SKAL LEVERES I PROJEKTET </t>
  </si>
  <si>
    <t>Beregnet hvor mange timer der er til partneren i projektet.</t>
  </si>
  <si>
    <t>For mange timer i budget (minus er over budget)</t>
  </si>
  <si>
    <t xml:space="preserve">Hvis der er planlagt for mange timer i allokeringskontrakterne, så vil tallet være i minus og dermed </t>
  </si>
  <si>
    <t xml:space="preserve">betyde en budgetoverskridelse på timetal. </t>
  </si>
  <si>
    <t>Medlem</t>
  </si>
  <si>
    <t>Ikke medlem</t>
  </si>
  <si>
    <t>Faciliteringsfee:</t>
  </si>
  <si>
    <t>Støtte:</t>
  </si>
  <si>
    <t>Tast støttepct:</t>
  </si>
  <si>
    <t>Overheadpct.</t>
  </si>
  <si>
    <t>FTE timer pr mdr.</t>
  </si>
  <si>
    <t>Statsstøtteløsning</t>
  </si>
  <si>
    <t>Ingen</t>
  </si>
  <si>
    <t>Standardssats</t>
  </si>
  <si>
    <t>GTS-sats</t>
  </si>
  <si>
    <t xml:space="preserve">Udfyldes af GTS instituttet </t>
  </si>
  <si>
    <t>Række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</si>
</sst>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_ ;\-#,##0\ "/>
    <numFmt numFmtId="166" formatCode="_-#,##0.00_-;\-#,##0.00_-;_-&quot;-&quot;_-;_-@_-"/>
    <numFmt numFmtId="16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476B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5" borderId="13" applyNumberFormat="0" applyAlignment="0" applyProtection="0"/>
  </cellStyleXfs>
  <cellXfs count="12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43" fontId="0" fillId="0" borderId="0" xfId="2" applyFont="1"/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9" fontId="5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11" xfId="0" applyBorder="1"/>
    <xf numFmtId="43" fontId="0" fillId="0" borderId="0" xfId="2" applyFont="1" applyBorder="1"/>
    <xf numFmtId="43" fontId="0" fillId="0" borderId="0" xfId="0" applyNumberFormat="1"/>
    <xf numFmtId="43" fontId="0" fillId="0" borderId="12" xfId="2" applyFont="1" applyBorder="1"/>
    <xf numFmtId="0" fontId="0" fillId="0" borderId="2" xfId="0" applyBorder="1"/>
    <xf numFmtId="0" fontId="0" fillId="0" borderId="3" xfId="0" applyBorder="1"/>
    <xf numFmtId="43" fontId="6" fillId="0" borderId="3" xfId="2" applyFont="1" applyBorder="1"/>
    <xf numFmtId="0" fontId="0" fillId="4" borderId="2" xfId="0" applyFill="1" applyBorder="1"/>
    <xf numFmtId="0" fontId="0" fillId="4" borderId="3" xfId="0" applyFill="1" applyBorder="1"/>
    <xf numFmtId="0" fontId="6" fillId="4" borderId="10" xfId="0" applyFont="1" applyFill="1" applyBorder="1"/>
    <xf numFmtId="0" fontId="6" fillId="4" borderId="5" xfId="0" applyFont="1" applyFill="1" applyBorder="1"/>
    <xf numFmtId="43" fontId="6" fillId="4" borderId="5" xfId="2" applyFont="1" applyFill="1" applyBorder="1"/>
    <xf numFmtId="0" fontId="6" fillId="4" borderId="6" xfId="0" applyFont="1" applyFill="1" applyBorder="1" applyAlignment="1">
      <alignment wrapText="1"/>
    </xf>
    <xf numFmtId="9" fontId="0" fillId="0" borderId="0" xfId="0" applyNumberFormat="1"/>
    <xf numFmtId="43" fontId="6" fillId="4" borderId="4" xfId="0" applyNumberFormat="1" applyFont="1" applyFill="1" applyBorder="1"/>
    <xf numFmtId="165" fontId="1" fillId="3" borderId="1" xfId="2" applyNumberFormat="1" applyFont="1" applyFill="1" applyBorder="1" applyAlignment="1">
      <alignment horizontal="center" vertical="center" wrapText="1"/>
    </xf>
    <xf numFmtId="43" fontId="5" fillId="3" borderId="1" xfId="2" applyFont="1" applyFill="1" applyBorder="1" applyAlignment="1">
      <alignment horizontal="center" wrapText="1"/>
    </xf>
    <xf numFmtId="0" fontId="6" fillId="4" borderId="3" xfId="0" applyFont="1" applyFill="1" applyBorder="1"/>
    <xf numFmtId="43" fontId="6" fillId="0" borderId="0" xfId="2" applyFont="1"/>
    <xf numFmtId="0" fontId="9" fillId="0" borderId="0" xfId="0" applyFont="1"/>
    <xf numFmtId="43" fontId="9" fillId="0" borderId="0" xfId="0" applyNumberFormat="1" applyFont="1"/>
    <xf numFmtId="0" fontId="6" fillId="4" borderId="2" xfId="0" applyFont="1" applyFill="1" applyBorder="1"/>
    <xf numFmtId="0" fontId="6" fillId="4" borderId="4" xfId="0" applyFont="1" applyFill="1" applyBorder="1"/>
    <xf numFmtId="9" fontId="0" fillId="0" borderId="0" xfId="1" applyFont="1"/>
    <xf numFmtId="0" fontId="6" fillId="0" borderId="0" xfId="0" applyFont="1" applyAlignment="1">
      <alignment horizontal="center"/>
    </xf>
    <xf numFmtId="166" fontId="0" fillId="4" borderId="0" xfId="0" applyNumberFormat="1" applyFill="1"/>
    <xf numFmtId="166" fontId="6" fillId="4" borderId="3" xfId="0" applyNumberFormat="1" applyFont="1" applyFill="1" applyBorder="1"/>
    <xf numFmtId="166" fontId="0" fillId="0" borderId="0" xfId="0" applyNumberFormat="1"/>
    <xf numFmtId="0" fontId="11" fillId="0" borderId="0" xfId="0" applyFont="1"/>
    <xf numFmtId="43" fontId="6" fillId="0" borderId="1" xfId="2" applyFont="1" applyBorder="1"/>
    <xf numFmtId="0" fontId="6" fillId="4" borderId="14" xfId="0" applyFont="1" applyFill="1" applyBorder="1" applyAlignment="1">
      <alignment wrapText="1"/>
    </xf>
    <xf numFmtId="43" fontId="0" fillId="0" borderId="15" xfId="2" applyFont="1" applyBorder="1"/>
    <xf numFmtId="43" fontId="0" fillId="0" borderId="16" xfId="2" applyFont="1" applyBorder="1"/>
    <xf numFmtId="9" fontId="0" fillId="4" borderId="0" xfId="1" applyFont="1" applyFill="1"/>
    <xf numFmtId="167" fontId="0" fillId="0" borderId="0" xfId="2" applyNumberFormat="1" applyFont="1"/>
    <xf numFmtId="43" fontId="0" fillId="0" borderId="0" xfId="2" applyFont="1" applyAlignment="1">
      <alignment horizontal="center"/>
    </xf>
    <xf numFmtId="165" fontId="1" fillId="3" borderId="2" xfId="2" applyNumberFormat="1" applyFont="1" applyFill="1" applyBorder="1" applyAlignment="1">
      <alignment horizontal="center" vertical="center" wrapText="1"/>
    </xf>
    <xf numFmtId="164" fontId="0" fillId="4" borderId="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43" fontId="6" fillId="0" borderId="4" xfId="2" applyFont="1" applyBorder="1"/>
    <xf numFmtId="0" fontId="6" fillId="0" borderId="0" xfId="0" quotePrefix="1" applyFont="1" applyAlignment="1">
      <alignment horizontal="right" vertical="center"/>
    </xf>
    <xf numFmtId="9" fontId="10" fillId="5" borderId="13" xfId="3" applyNumberFormat="1"/>
    <xf numFmtId="0" fontId="10" fillId="5" borderId="13" xfId="3"/>
    <xf numFmtId="166" fontId="10" fillId="5" borderId="13" xfId="3" applyNumberFormat="1"/>
    <xf numFmtId="43" fontId="10" fillId="5" borderId="13" xfId="3" applyNumberFormat="1"/>
    <xf numFmtId="0" fontId="2" fillId="0" borderId="8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43" fontId="5" fillId="3" borderId="2" xfId="2" applyFont="1" applyFill="1" applyBorder="1" applyAlignment="1">
      <alignment horizontal="center" wrapText="1"/>
    </xf>
    <xf numFmtId="9" fontId="5" fillId="3" borderId="2" xfId="1" applyFont="1" applyFill="1" applyBorder="1" applyAlignment="1">
      <alignment horizontal="center" vertical="center" wrapText="1"/>
    </xf>
    <xf numFmtId="0" fontId="6" fillId="6" borderId="0" xfId="0" applyFont="1" applyFill="1"/>
    <xf numFmtId="0" fontId="0" fillId="6" borderId="0" xfId="0" applyFill="1"/>
    <xf numFmtId="165" fontId="0" fillId="4" borderId="6" xfId="2" applyNumberFormat="1" applyFont="1" applyFill="1" applyBorder="1" applyAlignment="1">
      <alignment horizontal="center" vertical="center"/>
    </xf>
    <xf numFmtId="165" fontId="0" fillId="4" borderId="17" xfId="2" applyNumberFormat="1" applyFont="1" applyFill="1" applyBorder="1" applyAlignment="1">
      <alignment horizontal="center" vertical="center"/>
    </xf>
    <xf numFmtId="165" fontId="6" fillId="7" borderId="18" xfId="2" applyNumberFormat="1" applyFont="1" applyFill="1" applyBorder="1" applyAlignment="1">
      <alignment horizontal="center" vertical="center"/>
    </xf>
    <xf numFmtId="165" fontId="6" fillId="7" borderId="19" xfId="2" applyNumberFormat="1" applyFont="1" applyFill="1" applyBorder="1" applyAlignment="1">
      <alignment horizontal="center" vertical="center"/>
    </xf>
    <xf numFmtId="165" fontId="6" fillId="7" borderId="20" xfId="2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3" fontId="4" fillId="2" borderId="12" xfId="2" applyFont="1" applyFill="1" applyBorder="1" applyAlignment="1">
      <alignment horizontal="center" vertical="center"/>
    </xf>
    <xf numFmtId="165" fontId="0" fillId="4" borderId="12" xfId="2" applyNumberFormat="1" applyFont="1" applyFill="1" applyBorder="1" applyAlignment="1">
      <alignment horizontal="center" vertical="center"/>
    </xf>
    <xf numFmtId="165" fontId="0" fillId="4" borderId="9" xfId="2" applyNumberFormat="1" applyFont="1" applyFill="1" applyBorder="1" applyAlignment="1">
      <alignment horizontal="center" vertical="center"/>
    </xf>
    <xf numFmtId="165" fontId="0" fillId="7" borderId="19" xfId="2" applyNumberFormat="1" applyFont="1" applyFill="1" applyBorder="1" applyAlignment="1">
      <alignment horizontal="center" vertical="center"/>
    </xf>
    <xf numFmtId="165" fontId="0" fillId="7" borderId="20" xfId="2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165" fontId="0" fillId="0" borderId="4" xfId="2" applyNumberFormat="1" applyFont="1" applyBorder="1" applyAlignment="1" applyProtection="1">
      <alignment horizontal="center" vertical="center"/>
    </xf>
    <xf numFmtId="165" fontId="0" fillId="0" borderId="1" xfId="2" applyNumberFormat="1" applyFont="1" applyBorder="1" applyAlignment="1" applyProtection="1">
      <alignment horizontal="center"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32" xfId="0" applyFont="1" applyFill="1" applyBorder="1" applyAlignment="1">
      <alignment vertical="center" wrapText="1"/>
    </xf>
    <xf numFmtId="0" fontId="4" fillId="4" borderId="33" xfId="0" applyFont="1" applyFill="1" applyBorder="1" applyAlignment="1">
      <alignment vertical="center" wrapText="1"/>
    </xf>
    <xf numFmtId="0" fontId="2" fillId="0" borderId="28" xfId="0" applyFont="1" applyBorder="1" applyAlignment="1">
      <alignment horizontal="left" vertical="center" wrapText="1"/>
    </xf>
    <xf numFmtId="165" fontId="0" fillId="4" borderId="29" xfId="2" applyNumberFormat="1" applyFont="1" applyFill="1" applyBorder="1" applyAlignment="1">
      <alignment horizontal="center" vertical="center"/>
    </xf>
    <xf numFmtId="165" fontId="0" fillId="4" borderId="31" xfId="2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 wrapText="1"/>
    </xf>
    <xf numFmtId="165" fontId="1" fillId="4" borderId="34" xfId="2" applyNumberFormat="1" applyFont="1" applyFill="1" applyBorder="1" applyAlignment="1">
      <alignment horizontal="center" vertical="center" wrapText="1"/>
    </xf>
    <xf numFmtId="165" fontId="2" fillId="4" borderId="35" xfId="2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left" vertical="center" wrapText="1"/>
    </xf>
    <xf numFmtId="165" fontId="2" fillId="4" borderId="37" xfId="2" applyNumberFormat="1" applyFont="1" applyFill="1" applyBorder="1" applyAlignment="1">
      <alignment horizontal="center" vertical="center" wrapText="1"/>
    </xf>
    <xf numFmtId="165" fontId="13" fillId="7" borderId="39" xfId="2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left" vertical="center" wrapText="1"/>
    </xf>
    <xf numFmtId="165" fontId="8" fillId="4" borderId="37" xfId="2" applyNumberFormat="1" applyFont="1" applyFill="1" applyBorder="1" applyAlignment="1">
      <alignment horizontal="center" vertical="center" wrapText="1"/>
    </xf>
    <xf numFmtId="165" fontId="0" fillId="7" borderId="41" xfId="2" applyNumberFormat="1" applyFont="1" applyFill="1" applyBorder="1" applyAlignment="1">
      <alignment horizontal="center" vertical="center"/>
    </xf>
    <xf numFmtId="165" fontId="0" fillId="4" borderId="43" xfId="2" applyNumberFormat="1" applyFont="1" applyFill="1" applyBorder="1" applyAlignment="1">
      <alignment horizontal="center" vertical="center"/>
    </xf>
    <xf numFmtId="165" fontId="0" fillId="4" borderId="34" xfId="2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165" fontId="0" fillId="4" borderId="45" xfId="2" applyNumberFormat="1" applyFont="1" applyFill="1" applyBorder="1" applyAlignment="1">
      <alignment horizontal="center" vertical="center"/>
    </xf>
    <xf numFmtId="165" fontId="0" fillId="4" borderId="46" xfId="2" applyNumberFormat="1" applyFont="1" applyFill="1" applyBorder="1" applyAlignment="1">
      <alignment horizontal="center" vertical="center"/>
    </xf>
    <xf numFmtId="165" fontId="6" fillId="7" borderId="47" xfId="2" applyNumberFormat="1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Input" xfId="3" builtinId="20"/>
    <cellStyle name="Komma" xfId="2" builtinId="3"/>
    <cellStyle name="Normal" xfId="0" builtinId="0"/>
    <cellStyle name="Procent" xfId="1" builtinId="5"/>
  </cellStyles>
  <dxfs count="2"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347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32</xdr:row>
      <xdr:rowOff>121920</xdr:rowOff>
    </xdr:from>
    <xdr:to>
      <xdr:col>1</xdr:col>
      <xdr:colOff>1009650</xdr:colOff>
      <xdr:row>35</xdr:row>
      <xdr:rowOff>134620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10C8335-5473-4F7D-66C2-2594C4A37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6621780"/>
          <a:ext cx="969645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1266825</xdr:colOff>
      <xdr:row>32</xdr:row>
      <xdr:rowOff>85725</xdr:rowOff>
    </xdr:from>
    <xdr:to>
      <xdr:col>2</xdr:col>
      <xdr:colOff>104775</xdr:colOff>
      <xdr:row>36</xdr:row>
      <xdr:rowOff>95250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F8B7B22D-1DBE-6BCB-5418-C71BE23654B2}"/>
            </a:ext>
            <a:ext uri="{147F2762-F138-4A5C-976F-8EAC2B608ADB}">
              <a16:predDERef xmlns:a16="http://schemas.microsoft.com/office/drawing/2014/main" pred="{D10C8335-5473-4F7D-66C2-2594C4A37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6677025"/>
          <a:ext cx="1552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D94DC-796B-4D2A-937B-1C0BAE962950}">
  <sheetPr>
    <tabColor theme="9" tint="-0.249977111117893"/>
  </sheetPr>
  <dimension ref="A1:C26"/>
  <sheetViews>
    <sheetView tabSelected="1" workbookViewId="0">
      <selection activeCell="B39" sqref="B39"/>
    </sheetView>
  </sheetViews>
  <sheetFormatPr defaultRowHeight="15" x14ac:dyDescent="0.25"/>
  <cols>
    <col min="1" max="1" width="10.42578125" customWidth="1"/>
    <col min="2" max="2" width="49" customWidth="1"/>
    <col min="3" max="3" width="126.28515625" bestFit="1" customWidth="1"/>
  </cols>
  <sheetData>
    <row r="1" spans="1:3" x14ac:dyDescent="0.25">
      <c r="A1" s="64" t="s">
        <v>0</v>
      </c>
      <c r="B1" s="65"/>
      <c r="C1" s="64" t="s">
        <v>1</v>
      </c>
    </row>
    <row r="2" spans="1:3" x14ac:dyDescent="0.25">
      <c r="A2" t="s">
        <v>2</v>
      </c>
      <c r="B2" t="str">
        <f>+'Aktivitets- og budgetskema'!B3</f>
        <v>Projekttitel:</v>
      </c>
      <c r="C2" t="s">
        <v>3</v>
      </c>
    </row>
    <row r="3" spans="1:3" x14ac:dyDescent="0.25">
      <c r="A3" t="s">
        <v>4</v>
      </c>
      <c r="B3" t="str">
        <f>+'Aktivitets- og budgetskema'!B4</f>
        <v xml:space="preserve">Projektperiode </v>
      </c>
      <c r="C3" t="s">
        <v>5</v>
      </c>
    </row>
    <row r="5" spans="1:3" x14ac:dyDescent="0.25">
      <c r="A5" t="s">
        <v>6</v>
      </c>
      <c r="B5" t="str">
        <f>+'Aktivitets- og budgetskema'!B7</f>
        <v>Organisationsnavn</v>
      </c>
      <c r="C5" t="s">
        <v>7</v>
      </c>
    </row>
    <row r="6" spans="1:3" x14ac:dyDescent="0.25">
      <c r="A6" t="s">
        <v>8</v>
      </c>
      <c r="B6" t="str">
        <f>+'Aktivitets- og budgetskema'!B8</f>
        <v xml:space="preserve">CVR. nummer </v>
      </c>
      <c r="C6" t="s">
        <v>9</v>
      </c>
    </row>
    <row r="8" spans="1:3" x14ac:dyDescent="0.25">
      <c r="A8" t="s">
        <v>10</v>
      </c>
      <c r="B8" t="str">
        <f>+'Aktivitets- og budgetskema'!B9</f>
        <v>Partnertype</v>
      </c>
      <c r="C8" t="s">
        <v>11</v>
      </c>
    </row>
    <row r="9" spans="1:3" x14ac:dyDescent="0.25">
      <c r="A9" t="s">
        <v>12</v>
      </c>
      <c r="B9" s="61" t="str">
        <f>+'Aktivitets- og budgetskema'!B10</f>
        <v>Statsstøtteløsning (de minimis, ingen)</v>
      </c>
      <c r="C9" s="59" t="s">
        <v>13</v>
      </c>
    </row>
    <row r="11" spans="1:3" ht="135" customHeight="1" x14ac:dyDescent="0.25">
      <c r="A11" s="60" t="s">
        <v>14</v>
      </c>
      <c r="B11" s="60" t="str">
        <f>+'Aktivitets- og budgetskema'!B11</f>
        <v>Støtteprocent, 0%, 70%, 100%</v>
      </c>
      <c r="C11" s="61" t="s">
        <v>15</v>
      </c>
    </row>
    <row r="12" spans="1:3" ht="30" x14ac:dyDescent="0.25">
      <c r="A12" s="61" t="s">
        <v>16</v>
      </c>
      <c r="B12" s="59" t="str">
        <f>+'Aktivitets- og budgetskema'!B12</f>
        <v>Indsæt beskrivelse af aktivitet</v>
      </c>
      <c r="C12" s="50" t="s">
        <v>17</v>
      </c>
    </row>
    <row r="14" spans="1:3" x14ac:dyDescent="0.25">
      <c r="A14" t="s">
        <v>18</v>
      </c>
      <c r="B14" t="str">
        <f>+'Aktivitets- og budgetskema'!B23</f>
        <v xml:space="preserve">Lønbudget  </v>
      </c>
      <c r="C14" t="s">
        <v>19</v>
      </c>
    </row>
    <row r="16" spans="1:3" x14ac:dyDescent="0.25">
      <c r="A16" t="s">
        <v>20</v>
      </c>
      <c r="B16" t="str">
        <f>+'Aktivitets- og budgetskema'!B25</f>
        <v>Beregnet overhead (OH)</v>
      </c>
      <c r="C16" t="s">
        <v>21</v>
      </c>
    </row>
    <row r="17" spans="1:3" x14ac:dyDescent="0.25">
      <c r="A17" t="s">
        <v>22</v>
      </c>
      <c r="B17" t="str">
        <f>+'Aktivitets- og budgetskema'!B26</f>
        <v>Totalbudget: (lønbudget + overhead)</v>
      </c>
      <c r="C17" t="s">
        <v>23</v>
      </c>
    </row>
    <row r="19" spans="1:3" ht="30" x14ac:dyDescent="0.25">
      <c r="A19" s="59" t="s">
        <v>24</v>
      </c>
      <c r="B19" s="59" t="str">
        <f>+'Aktivitets- og budgetskema'!B27</f>
        <v>Antal timer der skal leveres i projektet</v>
      </c>
      <c r="C19" s="61" t="s">
        <v>25</v>
      </c>
    </row>
    <row r="20" spans="1:3" x14ac:dyDescent="0.25">
      <c r="A20" t="s">
        <v>26</v>
      </c>
      <c r="B20" s="61" t="str">
        <f>+'Aktivitets- og budgetskema'!B28</f>
        <v>Støtte fra Food &amp; Bio Cluster Innovationsbevilling:</v>
      </c>
      <c r="C20" s="59" t="s">
        <v>27</v>
      </c>
    </row>
    <row r="22" spans="1:3" x14ac:dyDescent="0.25">
      <c r="A22" t="s">
        <v>28</v>
      </c>
      <c r="B22" t="str">
        <f>+'Aktivitets- og budgetskema'!B29</f>
        <v>Medfinansiering:</v>
      </c>
      <c r="C22" t="s">
        <v>29</v>
      </c>
    </row>
    <row r="23" spans="1:3" x14ac:dyDescent="0.25">
      <c r="A23" t="s">
        <v>30</v>
      </c>
      <c r="B23" t="str">
        <f>+'Aktivitets- og budgetskema'!B30</f>
        <v>Medlem af Food &amp; Bio Cluster Denmark (JA/NEJ)</v>
      </c>
      <c r="C23" t="s">
        <v>31</v>
      </c>
    </row>
    <row r="24" spans="1:3" x14ac:dyDescent="0.25">
      <c r="A24" t="s">
        <v>140</v>
      </c>
      <c r="B24" s="77" t="s">
        <v>35</v>
      </c>
      <c r="C24" t="s">
        <v>36</v>
      </c>
    </row>
    <row r="25" spans="1:3" x14ac:dyDescent="0.25">
      <c r="A25" t="s">
        <v>32</v>
      </c>
      <c r="B25" t="s">
        <v>33</v>
      </c>
      <c r="C25" t="s">
        <v>34</v>
      </c>
    </row>
    <row r="26" spans="1:3" x14ac:dyDescent="0.25">
      <c r="B26" s="77"/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A4ED-B3F2-4561-96E0-C59BBE1B9B35}">
  <sheetPr>
    <tabColor theme="9"/>
    <pageSetUpPr fitToPage="1"/>
  </sheetPr>
  <dimension ref="B1:K34"/>
  <sheetViews>
    <sheetView showGridLines="0" zoomScaleNormal="100" workbookViewId="0">
      <selection activeCell="B48" sqref="B48"/>
    </sheetView>
  </sheetViews>
  <sheetFormatPr defaultColWidth="8.85546875" defaultRowHeight="15" x14ac:dyDescent="0.25"/>
  <cols>
    <col min="2" max="2" width="40.7109375" customWidth="1"/>
    <col min="3" max="3" width="19.140625" customWidth="1"/>
    <col min="4" max="4" width="24.85546875" customWidth="1"/>
    <col min="5" max="5" width="27.28515625" customWidth="1"/>
    <col min="6" max="6" width="26.28515625" customWidth="1"/>
    <col min="7" max="7" width="23.28515625" customWidth="1"/>
    <col min="8" max="8" width="22.5703125" customWidth="1"/>
    <col min="9" max="9" width="24.7109375" customWidth="1"/>
    <col min="10" max="10" width="12.7109375" customWidth="1"/>
  </cols>
  <sheetData>
    <row r="1" spans="2:11" x14ac:dyDescent="0.25">
      <c r="B1" s="2" t="s">
        <v>37</v>
      </c>
    </row>
    <row r="2" spans="2:11" x14ac:dyDescent="0.25">
      <c r="B2" s="2" t="s">
        <v>38</v>
      </c>
    </row>
    <row r="3" spans="2:11" x14ac:dyDescent="0.25">
      <c r="B3" s="83" t="s">
        <v>39</v>
      </c>
      <c r="C3" s="120"/>
      <c r="D3" s="121"/>
      <c r="E3" s="121"/>
      <c r="F3" s="121"/>
      <c r="G3" s="121"/>
      <c r="H3" s="121"/>
      <c r="I3" s="122"/>
    </row>
    <row r="4" spans="2:11" x14ac:dyDescent="0.25">
      <c r="B4" s="84" t="s">
        <v>40</v>
      </c>
      <c r="C4" s="7"/>
      <c r="D4" s="8"/>
      <c r="E4" s="8"/>
      <c r="F4" s="8"/>
      <c r="G4" s="8"/>
      <c r="H4" s="8"/>
      <c r="I4" s="85"/>
    </row>
    <row r="5" spans="2:11" x14ac:dyDescent="0.25">
      <c r="B5" s="86"/>
      <c r="C5" s="3" t="s">
        <v>41</v>
      </c>
      <c r="D5" s="123" t="s">
        <v>42</v>
      </c>
      <c r="E5" s="124"/>
      <c r="F5" s="124"/>
      <c r="G5" s="124"/>
      <c r="H5" s="125"/>
      <c r="I5" s="87" t="s">
        <v>43</v>
      </c>
    </row>
    <row r="6" spans="2:11" ht="40.9" customHeight="1" x14ac:dyDescent="0.25">
      <c r="B6" s="88" t="s">
        <v>44</v>
      </c>
      <c r="C6" s="4" t="s">
        <v>45</v>
      </c>
      <c r="D6" s="4" t="s">
        <v>46</v>
      </c>
      <c r="E6" s="4" t="s">
        <v>47</v>
      </c>
      <c r="F6" s="4" t="s">
        <v>48</v>
      </c>
      <c r="G6" s="4" t="s">
        <v>49</v>
      </c>
      <c r="H6" s="4" t="s">
        <v>50</v>
      </c>
      <c r="I6" s="89" t="s">
        <v>51</v>
      </c>
    </row>
    <row r="7" spans="2:11" x14ac:dyDescent="0.25">
      <c r="B7" s="118" t="s">
        <v>52</v>
      </c>
      <c r="C7" s="119"/>
      <c r="D7" s="78" t="s">
        <v>53</v>
      </c>
      <c r="E7" s="78" t="s">
        <v>53</v>
      </c>
      <c r="F7" s="78" t="s">
        <v>53</v>
      </c>
      <c r="G7" s="78" t="s">
        <v>53</v>
      </c>
      <c r="H7" s="78" t="s">
        <v>53</v>
      </c>
      <c r="I7" s="90"/>
    </row>
    <row r="8" spans="2:11" x14ac:dyDescent="0.25">
      <c r="B8" s="118" t="s">
        <v>54</v>
      </c>
      <c r="C8" s="119"/>
      <c r="D8" s="78" t="s">
        <v>55</v>
      </c>
      <c r="E8" s="78" t="s">
        <v>56</v>
      </c>
      <c r="F8" s="78" t="s">
        <v>57</v>
      </c>
      <c r="G8" s="78" t="s">
        <v>58</v>
      </c>
      <c r="H8" s="78" t="s">
        <v>59</v>
      </c>
      <c r="I8" s="91"/>
    </row>
    <row r="9" spans="2:11" x14ac:dyDescent="0.25">
      <c r="B9" s="118" t="s">
        <v>60</v>
      </c>
      <c r="C9" s="119"/>
      <c r="D9" s="79" t="s">
        <v>61</v>
      </c>
      <c r="E9" s="79" t="s">
        <v>62</v>
      </c>
      <c r="F9" s="79" t="s">
        <v>62</v>
      </c>
      <c r="G9" s="79" t="s">
        <v>62</v>
      </c>
      <c r="H9" s="79" t="s">
        <v>62</v>
      </c>
      <c r="I9" s="91"/>
    </row>
    <row r="10" spans="2:11" x14ac:dyDescent="0.25">
      <c r="B10" s="118" t="s">
        <v>63</v>
      </c>
      <c r="C10" s="126"/>
      <c r="D10" s="79" t="s">
        <v>64</v>
      </c>
      <c r="E10" s="79" t="s">
        <v>65</v>
      </c>
      <c r="F10" s="79" t="s">
        <v>65</v>
      </c>
      <c r="G10" s="79" t="s">
        <v>65</v>
      </c>
      <c r="H10" s="79" t="s">
        <v>65</v>
      </c>
      <c r="I10" s="91"/>
    </row>
    <row r="11" spans="2:11" x14ac:dyDescent="0.25">
      <c r="B11" s="118" t="s">
        <v>66</v>
      </c>
      <c r="C11" s="119"/>
      <c r="D11" s="80">
        <v>0.7</v>
      </c>
      <c r="E11" s="80">
        <v>0.7</v>
      </c>
      <c r="F11" s="80">
        <v>0.7</v>
      </c>
      <c r="G11" s="80">
        <v>1</v>
      </c>
      <c r="H11" s="80">
        <v>1</v>
      </c>
      <c r="I11" s="92"/>
    </row>
    <row r="12" spans="2:11" ht="14.25" customHeight="1" x14ac:dyDescent="0.25">
      <c r="B12" s="93" t="s">
        <v>67</v>
      </c>
      <c r="C12" s="58" t="s">
        <v>68</v>
      </c>
      <c r="D12" s="81"/>
      <c r="E12" s="82"/>
      <c r="F12" s="82"/>
      <c r="G12" s="82"/>
      <c r="H12" s="82"/>
      <c r="I12" s="94">
        <f t="shared" ref="I12:I23" si="0">SUM(D12:H12)</f>
        <v>0</v>
      </c>
    </row>
    <row r="13" spans="2:11" ht="14.25" customHeight="1" x14ac:dyDescent="0.25">
      <c r="B13" s="93" t="s">
        <v>67</v>
      </c>
      <c r="C13" s="58" t="s">
        <v>68</v>
      </c>
      <c r="D13" s="81"/>
      <c r="E13" s="82"/>
      <c r="F13" s="82"/>
      <c r="G13" s="82"/>
      <c r="H13" s="82"/>
      <c r="I13" s="94">
        <f t="shared" si="0"/>
        <v>0</v>
      </c>
      <c r="K13" s="35"/>
    </row>
    <row r="14" spans="2:11" x14ac:dyDescent="0.25">
      <c r="B14" s="93" t="s">
        <v>67</v>
      </c>
      <c r="C14" s="58" t="s">
        <v>68</v>
      </c>
      <c r="D14" s="81"/>
      <c r="E14" s="82"/>
      <c r="F14" s="82"/>
      <c r="G14" s="82"/>
      <c r="H14" s="82"/>
      <c r="I14" s="94">
        <f t="shared" si="0"/>
        <v>0</v>
      </c>
    </row>
    <row r="15" spans="2:11" x14ac:dyDescent="0.25">
      <c r="B15" s="93" t="s">
        <v>67</v>
      </c>
      <c r="C15" s="58" t="s">
        <v>68</v>
      </c>
      <c r="D15" s="81"/>
      <c r="E15" s="82"/>
      <c r="F15" s="82"/>
      <c r="G15" s="82"/>
      <c r="H15" s="82"/>
      <c r="I15" s="94">
        <f t="shared" si="0"/>
        <v>0</v>
      </c>
    </row>
    <row r="16" spans="2:11" x14ac:dyDescent="0.25">
      <c r="B16" s="93" t="s">
        <v>67</v>
      </c>
      <c r="C16" s="58" t="s">
        <v>68</v>
      </c>
      <c r="D16" s="81"/>
      <c r="E16" s="82"/>
      <c r="F16" s="82"/>
      <c r="G16" s="82"/>
      <c r="H16" s="82"/>
      <c r="I16" s="94">
        <f t="shared" si="0"/>
        <v>0</v>
      </c>
    </row>
    <row r="17" spans="2:10" x14ac:dyDescent="0.25">
      <c r="B17" s="93" t="s">
        <v>67</v>
      </c>
      <c r="C17" s="58" t="s">
        <v>68</v>
      </c>
      <c r="D17" s="81"/>
      <c r="E17" s="82"/>
      <c r="F17" s="82"/>
      <c r="G17" s="82"/>
      <c r="H17" s="82"/>
      <c r="I17" s="94">
        <f t="shared" si="0"/>
        <v>0</v>
      </c>
    </row>
    <row r="18" spans="2:10" ht="16.5" customHeight="1" x14ac:dyDescent="0.25">
      <c r="B18" s="93" t="s">
        <v>67</v>
      </c>
      <c r="C18" s="58" t="s">
        <v>68</v>
      </c>
      <c r="D18" s="81"/>
      <c r="E18" s="82"/>
      <c r="F18" s="82"/>
      <c r="G18" s="82"/>
      <c r="H18" s="82"/>
      <c r="I18" s="94">
        <f t="shared" si="0"/>
        <v>0</v>
      </c>
    </row>
    <row r="19" spans="2:10" x14ac:dyDescent="0.25">
      <c r="B19" s="93" t="s">
        <v>67</v>
      </c>
      <c r="C19" s="58" t="s">
        <v>68</v>
      </c>
      <c r="D19" s="81"/>
      <c r="E19" s="82"/>
      <c r="F19" s="82"/>
      <c r="G19" s="82"/>
      <c r="H19" s="82"/>
      <c r="I19" s="94">
        <f t="shared" si="0"/>
        <v>0</v>
      </c>
    </row>
    <row r="20" spans="2:10" x14ac:dyDescent="0.25">
      <c r="B20" s="93" t="s">
        <v>67</v>
      </c>
      <c r="C20" s="58" t="s">
        <v>68</v>
      </c>
      <c r="D20" s="81"/>
      <c r="E20" s="82"/>
      <c r="F20" s="82"/>
      <c r="G20" s="82"/>
      <c r="H20" s="82"/>
      <c r="I20" s="94">
        <f t="shared" si="0"/>
        <v>0</v>
      </c>
    </row>
    <row r="21" spans="2:10" x14ac:dyDescent="0.25">
      <c r="B21" s="93" t="s">
        <v>67</v>
      </c>
      <c r="C21" s="58" t="s">
        <v>68</v>
      </c>
      <c r="D21" s="81"/>
      <c r="E21" s="82"/>
      <c r="F21" s="82"/>
      <c r="G21" s="82"/>
      <c r="H21" s="82"/>
      <c r="I21" s="94">
        <f t="shared" si="0"/>
        <v>0</v>
      </c>
    </row>
    <row r="22" spans="2:10" x14ac:dyDescent="0.25">
      <c r="B22" s="93" t="s">
        <v>67</v>
      </c>
      <c r="C22" s="58" t="s">
        <v>68</v>
      </c>
      <c r="D22" s="81"/>
      <c r="E22" s="82"/>
      <c r="F22" s="82"/>
      <c r="G22" s="82"/>
      <c r="H22" s="82"/>
      <c r="I22" s="95">
        <f t="shared" si="0"/>
        <v>0</v>
      </c>
    </row>
    <row r="23" spans="2:10" x14ac:dyDescent="0.25">
      <c r="B23" s="96" t="s">
        <v>69</v>
      </c>
      <c r="C23" s="9"/>
      <c r="D23" s="27">
        <f>SUM(D12:D22)</f>
        <v>0</v>
      </c>
      <c r="E23" s="27">
        <f>SUM(E12:E22)</f>
        <v>0</v>
      </c>
      <c r="F23" s="27">
        <f>SUM(F12:F22)</f>
        <v>0</v>
      </c>
      <c r="G23" s="27">
        <f>SUM(G12:G22)</f>
        <v>0</v>
      </c>
      <c r="H23" s="48">
        <f>SUM(H12:H22)</f>
        <v>0</v>
      </c>
      <c r="I23" s="97">
        <f t="shared" si="0"/>
        <v>0</v>
      </c>
    </row>
    <row r="24" spans="2:10" ht="19.149999999999999" customHeight="1" x14ac:dyDescent="0.25">
      <c r="B24" s="96" t="s">
        <v>70</v>
      </c>
      <c r="C24" s="9"/>
      <c r="D24" s="10">
        <v>0.4</v>
      </c>
      <c r="E24" s="10">
        <v>0.4</v>
      </c>
      <c r="F24" s="10">
        <v>0.4</v>
      </c>
      <c r="G24" s="10">
        <v>0.44</v>
      </c>
      <c r="H24" s="63">
        <v>0</v>
      </c>
      <c r="I24" s="98"/>
    </row>
    <row r="25" spans="2:10" x14ac:dyDescent="0.25">
      <c r="B25" s="99" t="s">
        <v>71</v>
      </c>
      <c r="C25" s="71"/>
      <c r="D25" s="66">
        <f t="shared" ref="D25:H25" si="1">IFERROR(D23*D24, "")</f>
        <v>0</v>
      </c>
      <c r="E25" s="66">
        <f t="shared" si="1"/>
        <v>0</v>
      </c>
      <c r="F25" s="66">
        <f t="shared" si="1"/>
        <v>0</v>
      </c>
      <c r="G25" s="66">
        <f t="shared" si="1"/>
        <v>0</v>
      </c>
      <c r="H25" s="66">
        <f t="shared" si="1"/>
        <v>0</v>
      </c>
      <c r="I25" s="100"/>
    </row>
    <row r="26" spans="2:10" x14ac:dyDescent="0.25">
      <c r="B26" s="112" t="s">
        <v>72</v>
      </c>
      <c r="C26" s="113"/>
      <c r="D26" s="68">
        <f>IFERROR(D23+D25,"")</f>
        <v>0</v>
      </c>
      <c r="E26" s="69">
        <f t="shared" ref="E26:H26" si="2">IFERROR(E23+E25,"")</f>
        <v>0</v>
      </c>
      <c r="F26" s="69">
        <f t="shared" si="2"/>
        <v>0</v>
      </c>
      <c r="G26" s="69">
        <f t="shared" si="2"/>
        <v>0</v>
      </c>
      <c r="H26" s="70">
        <f t="shared" si="2"/>
        <v>0</v>
      </c>
      <c r="I26" s="101">
        <f>SUM(D26:H26)</f>
        <v>0</v>
      </c>
    </row>
    <row r="27" spans="2:10" x14ac:dyDescent="0.25">
      <c r="B27" s="102" t="s">
        <v>73</v>
      </c>
      <c r="C27" s="72">
        <f>StandardSats</f>
        <v>406</v>
      </c>
      <c r="D27" s="73">
        <f>IFERROR(D23/$C27,0)</f>
        <v>0</v>
      </c>
      <c r="E27" s="73">
        <f>IFERROR(E23/$C27,0)</f>
        <v>0</v>
      </c>
      <c r="F27" s="73">
        <f>IFERROR(F23/$C27,0)</f>
        <v>0</v>
      </c>
      <c r="G27" s="73">
        <f>IFERROR(G23/$C27,0)</f>
        <v>0</v>
      </c>
      <c r="H27" s="73">
        <f>IFERROR(H23/GTSsats,0)</f>
        <v>0</v>
      </c>
      <c r="I27" s="103"/>
    </row>
    <row r="28" spans="2:10" ht="15" customHeight="1" x14ac:dyDescent="0.25">
      <c r="B28" s="112" t="s">
        <v>74</v>
      </c>
      <c r="C28" s="113"/>
      <c r="D28" s="75">
        <f>IFERROR(D26*D11,"")</f>
        <v>0</v>
      </c>
      <c r="E28" s="75">
        <f>IFERROR(E26*E11,"")</f>
        <v>0</v>
      </c>
      <c r="F28" s="75">
        <f>IFERROR(F26*F11,"")</f>
        <v>0</v>
      </c>
      <c r="G28" s="75">
        <f>IFERROR(G26*G11,"")</f>
        <v>0</v>
      </c>
      <c r="H28" s="76">
        <f>IFERROR(H26*H11,"")</f>
        <v>0</v>
      </c>
      <c r="I28" s="104">
        <f>SUM(D28:H28)</f>
        <v>0</v>
      </c>
    </row>
    <row r="29" spans="2:10" x14ac:dyDescent="0.25">
      <c r="B29" s="114" t="s">
        <v>75</v>
      </c>
      <c r="C29" s="115"/>
      <c r="D29" s="67">
        <f>IFERROR(D26-D28,"")</f>
        <v>0</v>
      </c>
      <c r="E29" s="67">
        <f>IFERROR(E26-E28,"")</f>
        <v>0</v>
      </c>
      <c r="F29" s="67">
        <f>IFERROR(F26-F28,"")</f>
        <v>0</v>
      </c>
      <c r="G29" s="67">
        <f>IFERROR(G26-G28,"")</f>
        <v>0</v>
      </c>
      <c r="H29" s="74">
        <f>IFERROR(H26-H28,"")</f>
        <v>0</v>
      </c>
      <c r="I29" s="105">
        <f>SUM(D29:H29)</f>
        <v>0</v>
      </c>
    </row>
    <row r="30" spans="2:10" x14ac:dyDescent="0.25">
      <c r="B30" s="116" t="s">
        <v>76</v>
      </c>
      <c r="C30" s="117"/>
      <c r="D30" s="28" t="s">
        <v>77</v>
      </c>
      <c r="E30" s="28" t="s">
        <v>78</v>
      </c>
      <c r="F30" s="28" t="s">
        <v>77</v>
      </c>
      <c r="G30" s="28" t="s">
        <v>77</v>
      </c>
      <c r="H30" s="62" t="s">
        <v>78</v>
      </c>
      <c r="I30" s="106"/>
    </row>
    <row r="31" spans="2:10" x14ac:dyDescent="0.25">
      <c r="B31" s="107" t="s">
        <v>79</v>
      </c>
      <c r="C31" s="108"/>
      <c r="D31" s="109">
        <f>IF(D30="", "", IF(D30="ja", D26*FaciliteringMedlem, D26*FaciliteringIkkemedlem))</f>
        <v>0</v>
      </c>
      <c r="E31" s="109">
        <f>IF(E30="", "", IF(E30="ja", E26*FaciliteringMedlem, E26*FaciliteringIkkemedlem))</f>
        <v>0</v>
      </c>
      <c r="F31" s="109">
        <f>IF(F30="", "", IF(F30="ja", F26*FaciliteringMedlem, F26*FaciliteringIkkemedlem))</f>
        <v>0</v>
      </c>
      <c r="G31" s="109">
        <f>IF(G30="", "", IF(G30="ja", G26*FaciliteringMedlem, G26*FaciliteringIkkemedlem))</f>
        <v>0</v>
      </c>
      <c r="H31" s="110">
        <f>IF(H30="", "", IF(H30="ja", H26*FaciliteringMedlem, H26*FaciliteringIkkemedlem))</f>
        <v>0</v>
      </c>
      <c r="I31" s="111">
        <f>SUM(D31:H31)</f>
        <v>0</v>
      </c>
      <c r="J31" t="s">
        <v>80</v>
      </c>
    </row>
    <row r="32" spans="2:10" x14ac:dyDescent="0.25">
      <c r="B32" s="1" t="s">
        <v>81</v>
      </c>
      <c r="C32" s="1"/>
    </row>
    <row r="33" spans="8:9" x14ac:dyDescent="0.25">
      <c r="H33" s="53" t="s">
        <v>82</v>
      </c>
      <c r="I33" s="49">
        <f>IFERROR(I28/I26,0)</f>
        <v>0</v>
      </c>
    </row>
    <row r="34" spans="8:9" x14ac:dyDescent="0.25">
      <c r="H34" s="53"/>
    </row>
  </sheetData>
  <protectedRanges>
    <protectedRange sqref="D24:H24" name="Område4_1"/>
    <protectedRange sqref="D11:H11" name="Område3"/>
    <protectedRange sqref="D30" name="Område5"/>
    <protectedRange sqref="E30" name="Område5_1"/>
    <protectedRange sqref="F30" name="Område5_2"/>
    <protectedRange sqref="G30" name="Område5_3"/>
    <protectedRange sqref="H30" name="Område5_4"/>
    <protectedRange sqref="D9:H10" name="Område3_1"/>
  </protectedRanges>
  <mergeCells count="11">
    <mergeCell ref="B28:C28"/>
    <mergeCell ref="B29:C29"/>
    <mergeCell ref="B30:C30"/>
    <mergeCell ref="B11:C11"/>
    <mergeCell ref="C3:I3"/>
    <mergeCell ref="D5:H5"/>
    <mergeCell ref="B7:C7"/>
    <mergeCell ref="B8:C8"/>
    <mergeCell ref="B9:C9"/>
    <mergeCell ref="B10:C10"/>
    <mergeCell ref="B26:C26"/>
  </mergeCells>
  <dataValidations count="6">
    <dataValidation type="list" allowBlank="1" showInputMessage="1" showErrorMessage="1" sqref="D24:H24" xr:uid="{FE5CC8A3-2D08-46F8-BECB-D789CE9B77BB}">
      <formula1>"Indsæt overhead procent,0%,40%,44%"</formula1>
    </dataValidation>
    <dataValidation type="list" allowBlank="1" showInputMessage="1" showErrorMessage="1" sqref="D30:H30" xr:uid="{47FD6B7E-7351-4408-B9EB-B76F7D6CA2CE}">
      <formula1>"Indsæt medlemsstatus,Ja,Nej"</formula1>
    </dataValidation>
    <dataValidation type="list" allowBlank="1" showInputMessage="1" showErrorMessage="1" sqref="D9:H9" xr:uid="{D175E06E-570B-4583-9F6C-FBB830EC7703}">
      <formula1>"Indsæt partnertype,Virksomhed,GTS,Videninstitution"</formula1>
    </dataValidation>
    <dataValidation type="list" allowBlank="1" showInputMessage="1" showErrorMessage="1" sqref="D10:H10" xr:uid="{A5C1108B-5357-44BD-BA42-514622903D57}">
      <formula1>Statsstøtteløsning</formula1>
    </dataValidation>
    <dataValidation type="list" allowBlank="1" showInputMessage="1" showErrorMessage="1" sqref="G11:H11" xr:uid="{90B74328-CCEC-474F-A193-5267873AAA6F}">
      <formula1>"Indsæt støtteprocent,100%"</formula1>
    </dataValidation>
    <dataValidation type="list" allowBlank="1" showInputMessage="1" showErrorMessage="1" sqref="D11:F11" xr:uid="{3528AF12-62D1-4AF7-A5E0-99E088C04F6C}">
      <formula1>"Indsæt støtteprocent,70%,"</formula1>
    </dataValidation>
  </dataValidations>
  <pageMargins left="0.7" right="0.7" top="0.75" bottom="0.75" header="0.3" footer="0.3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DA73-31D5-4119-88A4-0329A6FC58A8}">
  <dimension ref="B2:P26"/>
  <sheetViews>
    <sheetView workbookViewId="0">
      <selection activeCell="F11" sqref="F11"/>
    </sheetView>
  </sheetViews>
  <sheetFormatPr defaultColWidth="9.140625" defaultRowHeight="15" x14ac:dyDescent="0.25"/>
  <cols>
    <col min="1" max="1" width="3.85546875" customWidth="1"/>
    <col min="2" max="2" width="15" bestFit="1" customWidth="1"/>
    <col min="4" max="4" width="12.85546875" style="6" bestFit="1" customWidth="1"/>
    <col min="5" max="5" width="13.140625" customWidth="1"/>
    <col min="6" max="6" width="17.5703125" customWidth="1"/>
    <col min="7" max="7" width="10.140625" bestFit="1" customWidth="1"/>
    <col min="8" max="8" width="4.28515625" customWidth="1"/>
    <col min="9" max="9" width="18.85546875" hidden="1" customWidth="1"/>
    <col min="10" max="10" width="10.5703125" hidden="1" customWidth="1"/>
    <col min="11" max="11" width="13.42578125" hidden="1" customWidth="1"/>
    <col min="12" max="12" width="20.7109375" hidden="1" customWidth="1"/>
    <col min="13" max="13" width="3.42578125" customWidth="1"/>
    <col min="14" max="14" width="20.85546875" customWidth="1"/>
    <col min="16" max="16" width="13.7109375" bestFit="1" customWidth="1"/>
  </cols>
  <sheetData>
    <row r="2" spans="2:16" x14ac:dyDescent="0.25">
      <c r="B2" s="5" t="s">
        <v>83</v>
      </c>
    </row>
    <row r="3" spans="2:16" x14ac:dyDescent="0.25">
      <c r="N3" s="5" t="s">
        <v>84</v>
      </c>
    </row>
    <row r="4" spans="2:16" x14ac:dyDescent="0.25">
      <c r="B4" t="s">
        <v>40</v>
      </c>
      <c r="D4" s="36" t="s">
        <v>85</v>
      </c>
      <c r="E4" s="36" t="s">
        <v>86</v>
      </c>
      <c r="F4" s="36" t="s">
        <v>87</v>
      </c>
      <c r="G4" s="51" t="s">
        <v>88</v>
      </c>
      <c r="N4" t="s">
        <v>89</v>
      </c>
    </row>
    <row r="5" spans="2:16" x14ac:dyDescent="0.25">
      <c r="B5" t="s">
        <v>90</v>
      </c>
      <c r="C5" s="47">
        <f>+StandardSats</f>
        <v>406</v>
      </c>
      <c r="D5" s="47">
        <f>+StandardSats*(1+C7)</f>
        <v>568.4</v>
      </c>
      <c r="E5" s="30">
        <f>+D5*C8</f>
        <v>397.87999999999994</v>
      </c>
      <c r="F5" s="46">
        <f>+E5*FTETimer</f>
        <v>63792.100399999996</v>
      </c>
      <c r="G5" s="46">
        <f>+D5*FTETimer</f>
        <v>91131.572</v>
      </c>
      <c r="N5" t="s">
        <v>91</v>
      </c>
    </row>
    <row r="6" spans="2:16" x14ac:dyDescent="0.25">
      <c r="B6" t="s">
        <v>92</v>
      </c>
      <c r="C6" s="11">
        <v>15</v>
      </c>
      <c r="N6" t="s">
        <v>93</v>
      </c>
    </row>
    <row r="7" spans="2:16" x14ac:dyDescent="0.25">
      <c r="B7" t="s">
        <v>94</v>
      </c>
      <c r="C7" s="45">
        <v>0.4</v>
      </c>
      <c r="D7"/>
      <c r="N7" t="s">
        <v>95</v>
      </c>
    </row>
    <row r="8" spans="2:16" x14ac:dyDescent="0.25">
      <c r="B8" t="s">
        <v>96</v>
      </c>
      <c r="C8" s="45">
        <v>0.7</v>
      </c>
      <c r="D8"/>
    </row>
    <row r="9" spans="2:16" ht="19.5" x14ac:dyDescent="0.3">
      <c r="I9" s="31" t="s">
        <v>97</v>
      </c>
      <c r="J9" s="31" t="str">
        <f>+B11</f>
        <v>Partner 1 (Virksomhed)</v>
      </c>
      <c r="K9" s="31"/>
      <c r="L9" s="32">
        <f>+D11</f>
        <v>0</v>
      </c>
      <c r="N9" t="s">
        <v>98</v>
      </c>
    </row>
    <row r="10" spans="2:16" ht="34.15" customHeight="1" x14ac:dyDescent="0.25">
      <c r="B10" s="21" t="s">
        <v>97</v>
      </c>
      <c r="C10" s="22" t="s">
        <v>99</v>
      </c>
      <c r="D10" s="23" t="s">
        <v>100</v>
      </c>
      <c r="E10" s="22" t="s">
        <v>101</v>
      </c>
      <c r="F10" s="24" t="s">
        <v>102</v>
      </c>
      <c r="G10" s="42" t="s">
        <v>103</v>
      </c>
      <c r="I10" s="33" t="s">
        <v>104</v>
      </c>
      <c r="J10" s="29" t="s">
        <v>105</v>
      </c>
      <c r="K10" s="29" t="s">
        <v>106</v>
      </c>
      <c r="L10" s="34" t="s">
        <v>107</v>
      </c>
      <c r="N10" s="59" t="s">
        <v>108</v>
      </c>
    </row>
    <row r="11" spans="2:16" x14ac:dyDescent="0.25">
      <c r="B11" s="12" t="str">
        <f>+'Aktivitets- og budgetskema'!D6</f>
        <v>Partner 1 (Virksomhed)</v>
      </c>
      <c r="C11" s="40" t="str">
        <f>+'Aktivitets- og budgetskema'!D8</f>
        <v>CVR 1</v>
      </c>
      <c r="D11" s="13">
        <f>+'Aktivitets- og budgetskema'!D26</f>
        <v>0</v>
      </c>
      <c r="E11" s="14">
        <f>+'Aktivitets- og budgetskema'!D28</f>
        <v>0</v>
      </c>
      <c r="F11" s="15">
        <f>+D11/(1+'Aktivitets- og budgetskema'!D$24)/StandardSats/$C$6</f>
        <v>0</v>
      </c>
      <c r="G11" s="43">
        <f>+F11/FTETimer</f>
        <v>0</v>
      </c>
      <c r="I11" t="s">
        <v>109</v>
      </c>
      <c r="J11" s="25">
        <v>0</v>
      </c>
      <c r="K11" s="39"/>
      <c r="L11" s="37">
        <f>+K11*J11*$D$5*$C$6</f>
        <v>0</v>
      </c>
      <c r="N11" t="s">
        <v>110</v>
      </c>
      <c r="P11" s="46"/>
    </row>
    <row r="12" spans="2:16" x14ac:dyDescent="0.25">
      <c r="B12" s="12" t="str">
        <f>+'Aktivitets- og budgetskema'!E6</f>
        <v>Partner 2 (Virksomhed)</v>
      </c>
      <c r="C12" s="40" t="str">
        <f>+'Aktivitets- og budgetskema'!E8</f>
        <v>CVR 2</v>
      </c>
      <c r="D12" s="13">
        <f>+'Aktivitets- og budgetskema'!E26</f>
        <v>0</v>
      </c>
      <c r="E12" s="14">
        <f>+'Aktivitets- og budgetskema'!E28</f>
        <v>0</v>
      </c>
      <c r="F12" s="15">
        <f>+D12/(1+'Aktivitets- og budgetskema'!E$24)/StandardSats/$C$6</f>
        <v>0</v>
      </c>
      <c r="G12" s="43">
        <f>+F12/FTETimer</f>
        <v>0</v>
      </c>
      <c r="I12" t="s">
        <v>111</v>
      </c>
      <c r="J12" s="25">
        <v>0</v>
      </c>
      <c r="K12" s="39"/>
      <c r="L12" s="37">
        <f t="shared" ref="L12:L19" si="0">+K12*J12*$D$5*$C$6</f>
        <v>0</v>
      </c>
      <c r="N12" t="s">
        <v>112</v>
      </c>
      <c r="P12" s="46"/>
    </row>
    <row r="13" spans="2:16" x14ac:dyDescent="0.25">
      <c r="B13" s="12" t="str">
        <f>+'Aktivitets- og budgetskema'!F6</f>
        <v>Partner 3  (Virksomhed)</v>
      </c>
      <c r="C13" s="40" t="str">
        <f>+'Aktivitets- og budgetskema'!F8</f>
        <v>CVR 3</v>
      </c>
      <c r="D13" s="13">
        <f>+'Aktivitets- og budgetskema'!F26</f>
        <v>0</v>
      </c>
      <c r="E13" s="14">
        <f>+'Aktivitets- og budgetskema'!F28</f>
        <v>0</v>
      </c>
      <c r="F13" s="15">
        <f>+D13/(1+'Aktivitets- og budgetskema'!F$24)/StandardSats/$C$6</f>
        <v>0</v>
      </c>
      <c r="G13" s="43">
        <f>+F13/FTETimer</f>
        <v>0</v>
      </c>
      <c r="I13" t="s">
        <v>113</v>
      </c>
      <c r="J13" s="25">
        <v>0</v>
      </c>
      <c r="K13" s="39"/>
      <c r="L13" s="37">
        <f t="shared" si="0"/>
        <v>0</v>
      </c>
      <c r="N13" t="str">
        <f>+"hver medarbejder (allokeringskontakt). Ud fra standardsats på "&amp;C5&amp;" kr. beregnes løn i den samlede"</f>
        <v>hver medarbejder (allokeringskontakt). Ud fra standardsats på 406 kr. beregnes løn i den samlede</v>
      </c>
      <c r="P13" s="14"/>
    </row>
    <row r="14" spans="2:16" x14ac:dyDescent="0.25">
      <c r="B14" s="12" t="str">
        <f>+'Aktivitets- og budgetskema'!G6</f>
        <v xml:space="preserve">VI </v>
      </c>
      <c r="C14" s="40" t="str">
        <f>+'Aktivitets- og budgetskema'!G8</f>
        <v>CVR 4</v>
      </c>
      <c r="D14" s="13">
        <f>+'Aktivitets- og budgetskema'!G26</f>
        <v>0</v>
      </c>
      <c r="E14" s="14">
        <f>+'Aktivitets- og budgetskema'!G28</f>
        <v>0</v>
      </c>
      <c r="F14" s="15">
        <f>+D14/(1+'Aktivitets- og budgetskema'!G$24)/StandardSats/$C$6</f>
        <v>0</v>
      </c>
      <c r="G14" s="43">
        <f>+F14/FTETimer</f>
        <v>0</v>
      </c>
      <c r="I14" t="s">
        <v>114</v>
      </c>
      <c r="J14" s="25">
        <v>0</v>
      </c>
      <c r="K14" s="39"/>
      <c r="L14" s="37">
        <f t="shared" si="0"/>
        <v>0</v>
      </c>
      <c r="N14" t="s">
        <v>115</v>
      </c>
    </row>
    <row r="15" spans="2:16" x14ac:dyDescent="0.25">
      <c r="B15" s="12" t="str">
        <f>+'Aktivitets- og budgetskema'!H6</f>
        <v>GTS</v>
      </c>
      <c r="C15" s="40" t="str">
        <f>+'Aktivitets- og budgetskema'!H8</f>
        <v>CVR 5</v>
      </c>
      <c r="D15" s="13">
        <f>+'Aktivitets- og budgetskema'!H26</f>
        <v>0</v>
      </c>
      <c r="E15" s="14">
        <f>+'Aktivitets- og budgetskema'!H28</f>
        <v>0</v>
      </c>
      <c r="F15" s="15">
        <f>+D15/(1+'Aktivitets- og budgetskema'!H$24)/StandardSats/$C$6</f>
        <v>0</v>
      </c>
      <c r="G15" s="44">
        <f>+F15/FTETimer</f>
        <v>0</v>
      </c>
      <c r="I15" t="s">
        <v>116</v>
      </c>
      <c r="J15" s="25">
        <v>0</v>
      </c>
      <c r="K15" s="39"/>
      <c r="L15" s="37">
        <f t="shared" si="0"/>
        <v>0</v>
      </c>
    </row>
    <row r="16" spans="2:16" x14ac:dyDescent="0.25">
      <c r="B16" s="16"/>
      <c r="C16" s="17"/>
      <c r="D16" s="18">
        <f>SUM(D11:D15)</f>
        <v>0</v>
      </c>
      <c r="E16" s="18">
        <f>SUM(E11:E15)</f>
        <v>0</v>
      </c>
      <c r="F16" s="52">
        <f>SUM(F11:F15)</f>
        <v>0</v>
      </c>
      <c r="G16" s="41">
        <f>SUM(G11:G15)</f>
        <v>0</v>
      </c>
      <c r="I16" t="s">
        <v>117</v>
      </c>
      <c r="J16" s="25">
        <v>0</v>
      </c>
      <c r="K16" s="39"/>
      <c r="L16" s="37">
        <f t="shared" si="0"/>
        <v>0</v>
      </c>
    </row>
    <row r="17" spans="9:16" x14ac:dyDescent="0.25">
      <c r="J17" s="25"/>
      <c r="K17" s="39">
        <v>0</v>
      </c>
      <c r="L17" s="37">
        <f t="shared" si="0"/>
        <v>0</v>
      </c>
      <c r="P17" s="46"/>
    </row>
    <row r="18" spans="9:16" x14ac:dyDescent="0.25">
      <c r="J18" s="25"/>
      <c r="K18" s="39">
        <v>0</v>
      </c>
      <c r="L18" s="37">
        <f t="shared" si="0"/>
        <v>0</v>
      </c>
      <c r="P18" s="46"/>
    </row>
    <row r="19" spans="9:16" x14ac:dyDescent="0.25">
      <c r="J19" s="25"/>
      <c r="K19" s="39"/>
      <c r="L19" s="37">
        <f t="shared" si="0"/>
        <v>0</v>
      </c>
    </row>
    <row r="20" spans="9:16" x14ac:dyDescent="0.25">
      <c r="J20" s="25"/>
      <c r="L20" s="6"/>
    </row>
    <row r="21" spans="9:16" x14ac:dyDescent="0.25">
      <c r="I21" s="19" t="s">
        <v>118</v>
      </c>
      <c r="J21" s="20"/>
      <c r="K21" s="38">
        <f>SUMPRODUCT(J11:J19,K11:K19)*C6</f>
        <v>0</v>
      </c>
      <c r="L21" s="26">
        <f>SUM(L11:L20)</f>
        <v>0</v>
      </c>
      <c r="N21" t="s">
        <v>119</v>
      </c>
    </row>
    <row r="22" spans="9:16" x14ac:dyDescent="0.25">
      <c r="I22" s="11" t="s">
        <v>120</v>
      </c>
      <c r="J22" s="11"/>
      <c r="K22" s="11"/>
      <c r="L22" s="37">
        <f>L9-L21</f>
        <v>0</v>
      </c>
      <c r="N22" t="s">
        <v>121</v>
      </c>
    </row>
    <row r="23" spans="9:16" x14ac:dyDescent="0.25">
      <c r="N23" t="s">
        <v>122</v>
      </c>
    </row>
    <row r="24" spans="9:16" x14ac:dyDescent="0.25">
      <c r="I24" s="11" t="s">
        <v>123</v>
      </c>
      <c r="J24" s="11"/>
      <c r="K24" s="11"/>
      <c r="L24" s="37">
        <f>+L9/D5</f>
        <v>0</v>
      </c>
      <c r="N24" t="s">
        <v>124</v>
      </c>
    </row>
    <row r="25" spans="9:16" x14ac:dyDescent="0.25">
      <c r="I25" s="11" t="s">
        <v>125</v>
      </c>
      <c r="J25" s="11"/>
      <c r="K25" s="11"/>
      <c r="L25" s="37">
        <f>+L24-K21</f>
        <v>0</v>
      </c>
      <c r="N25" t="s">
        <v>126</v>
      </c>
    </row>
    <row r="26" spans="9:16" x14ac:dyDescent="0.25">
      <c r="N26" t="s">
        <v>127</v>
      </c>
    </row>
  </sheetData>
  <conditionalFormatting sqref="L22">
    <cfRule type="cellIs" dxfId="1" priority="2" operator="lessThan">
      <formula>0</formula>
    </cfRule>
  </conditionalFormatting>
  <conditionalFormatting sqref="L25">
    <cfRule type="cellIs" dxfId="0" priority="1" operator="lessThan">
      <formula>0</formula>
    </cfRule>
  </conditionalFormatting>
  <dataValidations disablePrompts="1" count="2">
    <dataValidation type="list" allowBlank="1" showInputMessage="1" showErrorMessage="1" sqref="C7:C8" xr:uid="{7567F43A-6D32-4DB2-BF9D-5E299129C5BF}">
      <formula1>OverheadStøtte</formula1>
    </dataValidation>
    <dataValidation type="list" allowBlank="1" showInputMessage="1" showErrorMessage="1" sqref="C8" xr:uid="{797686EB-F24D-4547-8BED-E8BF26DB8B34}">
      <formula1>StøttePct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7891-C222-4102-867C-CCA660CC17BE}">
  <dimension ref="B2:D25"/>
  <sheetViews>
    <sheetView topLeftCell="A7" workbookViewId="0">
      <selection activeCell="D30" sqref="D30"/>
    </sheetView>
  </sheetViews>
  <sheetFormatPr defaultRowHeight="15" x14ac:dyDescent="0.25"/>
  <cols>
    <col min="1" max="1" width="3.5703125" customWidth="1"/>
    <col min="2" max="2" width="18.28515625" customWidth="1"/>
    <col min="3" max="3" width="13.7109375" bestFit="1" customWidth="1"/>
    <col min="4" max="4" width="12.5703125" bestFit="1" customWidth="1"/>
  </cols>
  <sheetData>
    <row r="2" spans="2:4" x14ac:dyDescent="0.25">
      <c r="C2" s="36" t="s">
        <v>128</v>
      </c>
      <c r="D2" s="36" t="s">
        <v>129</v>
      </c>
    </row>
    <row r="3" spans="2:4" x14ac:dyDescent="0.25">
      <c r="B3" s="5" t="s">
        <v>130</v>
      </c>
      <c r="C3" s="54">
        <v>0.1</v>
      </c>
      <c r="D3" s="54">
        <v>0.15</v>
      </c>
    </row>
    <row r="4" spans="2:4" x14ac:dyDescent="0.25">
      <c r="B4" s="5"/>
    </row>
    <row r="5" spans="2:4" x14ac:dyDescent="0.25">
      <c r="B5" s="5" t="s">
        <v>131</v>
      </c>
      <c r="C5" s="36" t="s">
        <v>132</v>
      </c>
      <c r="D5" s="36" t="s">
        <v>133</v>
      </c>
    </row>
    <row r="6" spans="2:4" x14ac:dyDescent="0.25">
      <c r="B6" s="5"/>
      <c r="C6" s="54"/>
      <c r="D6" s="54"/>
    </row>
    <row r="7" spans="2:4" x14ac:dyDescent="0.25">
      <c r="B7" s="5"/>
      <c r="C7" s="54"/>
      <c r="D7" s="54"/>
    </row>
    <row r="8" spans="2:4" x14ac:dyDescent="0.25">
      <c r="B8" s="5"/>
      <c r="C8" s="54">
        <v>1</v>
      </c>
      <c r="D8" s="54">
        <v>0.44</v>
      </c>
    </row>
    <row r="9" spans="2:4" x14ac:dyDescent="0.25">
      <c r="B9" s="5"/>
      <c r="C9" s="54">
        <v>0.7</v>
      </c>
      <c r="D9" s="54">
        <v>0.4</v>
      </c>
    </row>
    <row r="10" spans="2:4" x14ac:dyDescent="0.25">
      <c r="B10" s="5"/>
      <c r="C10" s="54">
        <v>1</v>
      </c>
      <c r="D10" s="54">
        <v>0</v>
      </c>
    </row>
    <row r="11" spans="2:4" x14ac:dyDescent="0.25">
      <c r="B11" s="5"/>
      <c r="C11" s="54"/>
      <c r="D11" s="55"/>
    </row>
    <row r="12" spans="2:4" x14ac:dyDescent="0.25">
      <c r="B12" s="5"/>
      <c r="C12" s="54"/>
      <c r="D12" s="55"/>
    </row>
    <row r="13" spans="2:4" x14ac:dyDescent="0.25">
      <c r="B13" s="5"/>
      <c r="C13" s="54"/>
      <c r="D13" s="55"/>
    </row>
    <row r="14" spans="2:4" x14ac:dyDescent="0.25">
      <c r="B14" s="5"/>
      <c r="C14" s="35"/>
    </row>
    <row r="15" spans="2:4" x14ac:dyDescent="0.25">
      <c r="B15" s="5" t="s">
        <v>134</v>
      </c>
      <c r="C15" s="56">
        <v>160.33000000000001</v>
      </c>
    </row>
    <row r="16" spans="2:4" x14ac:dyDescent="0.25">
      <c r="B16" s="5"/>
    </row>
    <row r="17" spans="2:4" x14ac:dyDescent="0.25">
      <c r="B17" s="5" t="s">
        <v>135</v>
      </c>
      <c r="C17" s="55" t="s">
        <v>65</v>
      </c>
    </row>
    <row r="18" spans="2:4" x14ac:dyDescent="0.25">
      <c r="B18" s="5"/>
      <c r="C18" s="55" t="s">
        <v>64</v>
      </c>
    </row>
    <row r="19" spans="2:4" x14ac:dyDescent="0.25">
      <c r="B19" s="5"/>
      <c r="C19" s="55" t="s">
        <v>136</v>
      </c>
    </row>
    <row r="20" spans="2:4" x14ac:dyDescent="0.25">
      <c r="B20" s="5"/>
      <c r="C20" s="55"/>
    </row>
    <row r="21" spans="2:4" x14ac:dyDescent="0.25">
      <c r="B21" s="5"/>
      <c r="C21" s="55"/>
    </row>
    <row r="22" spans="2:4" x14ac:dyDescent="0.25">
      <c r="B22" s="5"/>
      <c r="C22" s="55"/>
    </row>
    <row r="23" spans="2:4" x14ac:dyDescent="0.25">
      <c r="B23" s="5"/>
    </row>
    <row r="24" spans="2:4" x14ac:dyDescent="0.25">
      <c r="B24" s="5" t="s">
        <v>137</v>
      </c>
      <c r="C24" s="57">
        <v>406</v>
      </c>
    </row>
    <row r="25" spans="2:4" x14ac:dyDescent="0.25">
      <c r="B25" s="5" t="s">
        <v>138</v>
      </c>
      <c r="C25" s="57"/>
      <c r="D25" t="s">
        <v>139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ab22a2-b733-42ea-b912-53d5452764b9" xsi:nil="true"/>
    <lcf76f155ced4ddcb4097134ff3c332f xmlns="ebecb4df-fabc-4226-a693-6ddf2409622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8FE0396DB0A4E80063D1F21D919AC" ma:contentTypeVersion="19" ma:contentTypeDescription="Opret et nyt dokument." ma:contentTypeScope="" ma:versionID="fe261391ea3ea9418f248893ef635edb">
  <xsd:schema xmlns:xsd="http://www.w3.org/2001/XMLSchema" xmlns:xs="http://www.w3.org/2001/XMLSchema" xmlns:p="http://schemas.microsoft.com/office/2006/metadata/properties" xmlns:ns2="f9ab22a2-b733-42ea-b912-53d5452764b9" xmlns:ns3="ebecb4df-fabc-4226-a693-6ddf24096222" targetNamespace="http://schemas.microsoft.com/office/2006/metadata/properties" ma:root="true" ma:fieldsID="3fd167746178b190d35cea340d0687ae" ns2:_="" ns3:_="">
    <xsd:import namespace="f9ab22a2-b733-42ea-b912-53d5452764b9"/>
    <xsd:import namespace="ebecb4df-fabc-4226-a693-6ddf240962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b22a2-b733-42ea-b912-53d5452764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3c3940a-b5ae-4283-a1dd-ec77a4c8733d}" ma:internalName="TaxCatchAll" ma:showField="CatchAllData" ma:web="f9ab22a2-b733-42ea-b912-53d545276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cb4df-fabc-4226-a693-6ddf240962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a4805755-dc3b-49e4-a387-5b6b71c84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059CFF-1620-4C08-90D1-C217A07B28DF}">
  <ds:schemaRefs>
    <ds:schemaRef ds:uri="http://schemas.microsoft.com/office/2006/metadata/properties"/>
    <ds:schemaRef ds:uri="http://schemas.microsoft.com/office/infopath/2007/PartnerControls"/>
    <ds:schemaRef ds:uri="f9ab22a2-b733-42ea-b912-53d5452764b9"/>
    <ds:schemaRef ds:uri="ebecb4df-fabc-4226-a693-6ddf24096222"/>
  </ds:schemaRefs>
</ds:datastoreItem>
</file>

<file path=customXml/itemProps2.xml><?xml version="1.0" encoding="utf-8"?>
<ds:datastoreItem xmlns:ds="http://schemas.openxmlformats.org/officeDocument/2006/customXml" ds:itemID="{C5ABADBC-97AB-4A3B-969C-27DC64073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b22a2-b733-42ea-b912-53d5452764b9"/>
    <ds:schemaRef ds:uri="ebecb4df-fabc-4226-a693-6ddf24096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C208D6-973D-452B-97C2-D197B8802F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9</vt:i4>
      </vt:variant>
    </vt:vector>
  </HeadingPairs>
  <TitlesOfParts>
    <vt:vector size="13" baseType="lpstr">
      <vt:lpstr>Vejledning </vt:lpstr>
      <vt:lpstr>Aktivitets- og budgetskema</vt:lpstr>
      <vt:lpstr>Partner budget </vt:lpstr>
      <vt:lpstr>Stamdata</vt:lpstr>
      <vt:lpstr>FaciliteringIkkemedlem</vt:lpstr>
      <vt:lpstr>FaciliteringMedlem</vt:lpstr>
      <vt:lpstr>FTETimer</vt:lpstr>
      <vt:lpstr>GTSsats</vt:lpstr>
      <vt:lpstr>OverheadStøtte</vt:lpstr>
      <vt:lpstr>StandardSats</vt:lpstr>
      <vt:lpstr>Statsstøtteløsning</vt:lpstr>
      <vt:lpstr>StøttePct</vt:lpstr>
      <vt:lpstr>'Aktivitets- og budgetskema'!Udskriftsområde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Bruger</dc:creator>
  <cp:keywords/>
  <dc:description/>
  <cp:lastModifiedBy>Louise Albeck Larsen - Food &amp; Bio Cluster Denmark</cp:lastModifiedBy>
  <cp:revision/>
  <dcterms:created xsi:type="dcterms:W3CDTF">2022-12-08T10:38:24Z</dcterms:created>
  <dcterms:modified xsi:type="dcterms:W3CDTF">2026-05-26T10:47:56Z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0x010100AA28FE0396DB0A4E80063D1F21D919AC</vt:lpwstr>
  </property>
  <property fmtid="{D5CDD505-2E9C-101B-9397-08002B2CF9AE}" pid="3" name="MediaServiceImageTags">
    <vt:lpwstr/>
  </property>
</Properties>
</file>