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Denne_projektmappe" defaultThemeVersion="166925"/>
  <mc:AlternateContent xmlns:mc="http://schemas.openxmlformats.org/markup-compatibility/2006">
    <mc:Choice Requires="x15">
      <x15ac:absPath xmlns:x15ac="http://schemas.microsoft.com/office/spreadsheetml/2010/11/ac" url="https://agropark.sharepoint.com/sites/CL2x3838/Delte dokumenter/Arbejdsgruppe/6 Skabeloner til brug på tværs/Værdikædesamarbejder/Ansøgningsskema/"/>
    </mc:Choice>
  </mc:AlternateContent>
  <xr:revisionPtr revIDLastSave="9" documentId="8_{D633875B-4480-40BD-96A4-0EB6A703BDFF}" xr6:coauthVersionLast="47" xr6:coauthVersionMax="47" xr10:uidLastSave="{8AF40F6D-B346-477E-8EFB-B9990F775976}"/>
  <bookViews>
    <workbookView xWindow="-120" yWindow="-120" windowWidth="29040" windowHeight="15720" xr2:uid="{53512A84-F29F-4528-83E8-ED3C3292D80A}"/>
  </bookViews>
  <sheets>
    <sheet name="Budgetskema" sheetId="11" r:id="rId1"/>
    <sheet name="Eksempel-udfyldt budget" sheetId="10" r:id="rId2"/>
  </sheets>
  <definedNames>
    <definedName name="_xlnm.Print_Area" localSheetId="0">Budgetskema!$A$2:$K$42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8" i="11" l="1"/>
  <c r="F48" i="11"/>
  <c r="E46" i="11"/>
  <c r="F46" i="11"/>
  <c r="G46" i="11"/>
  <c r="H46" i="11"/>
  <c r="H48" i="11"/>
  <c r="E48" i="11"/>
  <c r="G33" i="10"/>
  <c r="F33" i="10"/>
  <c r="H33" i="11" l="1"/>
  <c r="H47" i="11"/>
  <c r="G47" i="11"/>
  <c r="F47" i="11"/>
  <c r="E47" i="11"/>
  <c r="E33" i="10"/>
  <c r="H33" i="10"/>
  <c r="I23" i="11"/>
  <c r="I25" i="11" s="1"/>
  <c r="H23" i="11"/>
  <c r="H29" i="11" s="1"/>
  <c r="G23" i="11"/>
  <c r="G29" i="11" s="1"/>
  <c r="F23" i="11"/>
  <c r="F29" i="11" s="1"/>
  <c r="E23" i="11"/>
  <c r="E24" i="11" s="1"/>
  <c r="J22" i="11"/>
  <c r="J21" i="11"/>
  <c r="J20" i="11"/>
  <c r="J19" i="11"/>
  <c r="J18" i="11"/>
  <c r="J17" i="11"/>
  <c r="J16" i="11"/>
  <c r="J15" i="11"/>
  <c r="J14" i="11"/>
  <c r="J13" i="11"/>
  <c r="J12" i="11"/>
  <c r="I23" i="10"/>
  <c r="I29" i="10" s="1"/>
  <c r="H23" i="10"/>
  <c r="H24" i="10" s="1"/>
  <c r="H25" i="10" s="1"/>
  <c r="G23" i="10"/>
  <c r="G29" i="10" s="1"/>
  <c r="F23" i="10"/>
  <c r="F29" i="10" s="1"/>
  <c r="E23" i="10"/>
  <c r="E24" i="10" s="1"/>
  <c r="J22" i="10"/>
  <c r="J21" i="10"/>
  <c r="J20" i="10"/>
  <c r="J19" i="10"/>
  <c r="J18" i="10"/>
  <c r="J17" i="10"/>
  <c r="J16" i="10"/>
  <c r="J15" i="10"/>
  <c r="J14" i="10"/>
  <c r="J13" i="10"/>
  <c r="J12" i="10"/>
  <c r="F24" i="10" l="1"/>
  <c r="F25" i="10" s="1"/>
  <c r="F26" i="10" s="1"/>
  <c r="F24" i="11"/>
  <c r="F25" i="11" s="1"/>
  <c r="F26" i="11" s="1"/>
  <c r="F33" i="11" s="1"/>
  <c r="I26" i="11"/>
  <c r="H24" i="11"/>
  <c r="H25" i="11" s="1"/>
  <c r="H26" i="11" s="1"/>
  <c r="I29" i="11"/>
  <c r="G24" i="11"/>
  <c r="G25" i="11" s="1"/>
  <c r="E25" i="11"/>
  <c r="E26" i="11" s="1"/>
  <c r="E33" i="11" s="1"/>
  <c r="J23" i="11"/>
  <c r="E29" i="11"/>
  <c r="I25" i="10"/>
  <c r="G24" i="10"/>
  <c r="G25" i="10" s="1"/>
  <c r="G26" i="10" s="1"/>
  <c r="H29" i="10"/>
  <c r="H26" i="10"/>
  <c r="E25" i="10"/>
  <c r="E26" i="10" s="1"/>
  <c r="J23" i="10"/>
  <c r="E29" i="10"/>
  <c r="J29" i="10" s="1"/>
  <c r="J24" i="10" l="1"/>
  <c r="F27" i="11"/>
  <c r="G26" i="11"/>
  <c r="G33" i="11" s="1"/>
  <c r="J24" i="11"/>
  <c r="J29" i="11"/>
  <c r="I27" i="11"/>
  <c r="J25" i="11"/>
  <c r="H27" i="11"/>
  <c r="G27" i="10"/>
  <c r="F27" i="10"/>
  <c r="I26" i="10"/>
  <c r="J25" i="10"/>
  <c r="H27" i="10"/>
  <c r="E27" i="11" l="1"/>
  <c r="G27" i="11"/>
  <c r="J26" i="11"/>
  <c r="J37" i="11" s="1"/>
  <c r="I37" i="11" s="1"/>
  <c r="I27" i="10"/>
  <c r="J26" i="10"/>
  <c r="J37" i="10" s="1"/>
  <c r="I37" i="10" s="1"/>
  <c r="E27" i="10"/>
  <c r="J27" i="10" s="1"/>
  <c r="J27" i="11" l="1"/>
</calcChain>
</file>

<file path=xl/sharedStrings.xml><?xml version="1.0" encoding="utf-8"?>
<sst xmlns="http://schemas.openxmlformats.org/spreadsheetml/2006/main" count="124" uniqueCount="49">
  <si>
    <t>Cirkulær omstilling i værdikæder</t>
  </si>
  <si>
    <t>Skema af oktober 2026</t>
  </si>
  <si>
    <t>Vejledende tekst for udfyldelsen</t>
  </si>
  <si>
    <t>Budgetskema for værdikædesamarbejder</t>
  </si>
  <si>
    <t>Projekttitel:</t>
  </si>
  <si>
    <t xml:space="preserve">Budget fordelt pr. økonomisk partner </t>
  </si>
  <si>
    <t>Total budget</t>
  </si>
  <si>
    <t xml:space="preserve">Hovedansøger
Økonomisk partner 1 </t>
  </si>
  <si>
    <t>Økonomisk 
partner 2</t>
  </si>
  <si>
    <t>Økonomisk 
partner 3</t>
  </si>
  <si>
    <t>Økonomisk 
partner 4</t>
  </si>
  <si>
    <t xml:space="preserve">Økonomisk 
partner GTS </t>
  </si>
  <si>
    <t>Navn på virksomheden / organisationen</t>
  </si>
  <si>
    <t xml:space="preserve"> [navn]</t>
  </si>
  <si>
    <t>Total budget for arbejdspakken / perioden</t>
  </si>
  <si>
    <t>Partnertype</t>
  </si>
  <si>
    <t>Indsæt partnertype</t>
  </si>
  <si>
    <t>GTS</t>
  </si>
  <si>
    <t>CVR-nummer</t>
  </si>
  <si>
    <t>[cvr nr.]</t>
  </si>
  <si>
    <t>Støttesats i pct.</t>
  </si>
  <si>
    <t xml:space="preserve">Arbejds-
pakke nr. </t>
  </si>
  <si>
    <t>Perioden for arbejdspakken 
dd.mm.åå - dd.mm.åå</t>
  </si>
  <si>
    <t>Arbejdspakkens titel  / nøgleord for aktiviteterne</t>
  </si>
  <si>
    <t xml:space="preserve">kr. </t>
  </si>
  <si>
    <t>Etc.</t>
  </si>
  <si>
    <r>
      <t>Lønbudget (standardsats/GTS-sats)</t>
    </r>
    <r>
      <rPr>
        <i/>
        <sz val="11"/>
        <rFont val="Calibri"/>
        <family val="2"/>
        <scheme val="minor"/>
      </rPr>
      <t xml:space="preserve"> - Beregnes automatisk</t>
    </r>
  </si>
  <si>
    <r>
      <t>Beregnet overhead, 40 pct</t>
    </r>
    <r>
      <rPr>
        <i/>
        <sz val="11"/>
        <rFont val="Calibri"/>
        <family val="2"/>
        <scheme val="minor"/>
      </rPr>
      <t xml:space="preserve"> - Beregnes automatisk</t>
    </r>
  </si>
  <si>
    <r>
      <t>Total budget (lønbudget + overhead)</t>
    </r>
    <r>
      <rPr>
        <i/>
        <sz val="11"/>
        <rFont val="Calibri"/>
        <family val="2"/>
        <scheme val="minor"/>
      </rPr>
      <t xml:space="preserve"> - Beregnes automatisk</t>
    </r>
  </si>
  <si>
    <r>
      <t>Støtte</t>
    </r>
    <r>
      <rPr>
        <i/>
        <sz val="11"/>
        <rFont val="Calibri"/>
        <family val="2"/>
        <scheme val="minor"/>
      </rPr>
      <t xml:space="preserve"> - Beregnes automatisk</t>
    </r>
  </si>
  <si>
    <r>
      <t>Medfinansiering/egenfinansiering i form af timer</t>
    </r>
    <r>
      <rPr>
        <i/>
        <sz val="11"/>
        <rFont val="Calibri"/>
        <family val="2"/>
        <scheme val="minor"/>
      </rPr>
      <t xml:space="preserve"> - Beregnes automatisk</t>
    </r>
  </si>
  <si>
    <r>
      <t>Antal timer der skal leveres/dokumenteres i projektet</t>
    </r>
    <r>
      <rPr>
        <i/>
        <sz val="11"/>
        <rFont val="Calibri"/>
        <family val="2"/>
        <scheme val="minor"/>
      </rPr>
      <t xml:space="preserve"> - Beregnes automatisk</t>
    </r>
  </si>
  <si>
    <t>Betalende medlem?</t>
  </si>
  <si>
    <t>Pris facilitering ex moms, ved tilkøb:</t>
  </si>
  <si>
    <t>GTS-timesats til beregning af antal timer, som skal leveres, jf. række 29</t>
  </si>
  <si>
    <t>Procent kontrol</t>
  </si>
  <si>
    <t>60% i støtte til værdikæden</t>
  </si>
  <si>
    <t>Kontrol:</t>
  </si>
  <si>
    <t>1. Er cellen et 8 cifret cvr-nr.:</t>
  </si>
  <si>
    <t>2. Er partner en "Virksomhed"?</t>
  </si>
  <si>
    <t>3. Projektfaciliteringsprocent</t>
  </si>
  <si>
    <t xml:space="preserve">[cvr nr.] </t>
  </si>
  <si>
    <t>Ja</t>
  </si>
  <si>
    <t>Beregning af projektfacilitering ved tilkøb</t>
  </si>
  <si>
    <t>Er I betalende medlem af en klynge?</t>
  </si>
  <si>
    <r>
      <rPr>
        <b/>
        <sz val="11"/>
        <color theme="1"/>
        <rFont val="Calibri Light"/>
        <family val="2"/>
        <scheme val="major"/>
      </rPr>
      <t xml:space="preserve">Projekttitel - </t>
    </r>
    <r>
      <rPr>
        <sz val="11"/>
        <color theme="1"/>
        <rFont val="Calibri Light"/>
        <family val="2"/>
        <scheme val="major"/>
      </rPr>
      <t xml:space="preserve">Skriv den samme projekttitel som i ansøgningen.
</t>
    </r>
    <r>
      <rPr>
        <b/>
        <sz val="11"/>
        <color theme="1"/>
        <rFont val="Calibri Light"/>
        <family val="2"/>
        <scheme val="major"/>
      </rPr>
      <t>Hovedansøger og/eller Økonomisk partner:</t>
    </r>
    <r>
      <rPr>
        <sz val="11"/>
        <color theme="1"/>
        <rFont val="Calibri Light"/>
        <family val="2"/>
        <scheme val="major"/>
      </rPr>
      <t xml:space="preserve">
• Udfyld </t>
    </r>
    <r>
      <rPr>
        <b/>
        <sz val="11"/>
        <color theme="1"/>
        <rFont val="Calibri Light"/>
        <family val="2"/>
        <scheme val="major"/>
      </rPr>
      <t>hovedansøgerens</t>
    </r>
    <r>
      <rPr>
        <sz val="11"/>
        <color theme="1"/>
        <rFont val="Calibri Light"/>
        <family val="2"/>
        <scheme val="major"/>
      </rPr>
      <t xml:space="preserve"> navn i den første kolonne. (OBS: Skal være en SMV)
• Udfyld </t>
    </r>
    <r>
      <rPr>
        <b/>
        <sz val="11"/>
        <color theme="1"/>
        <rFont val="Calibri Light"/>
        <family val="2"/>
        <scheme val="major"/>
      </rPr>
      <t>navnet</t>
    </r>
    <r>
      <rPr>
        <sz val="11"/>
        <color theme="1"/>
        <rFont val="Calibri Light"/>
        <family val="2"/>
        <scheme val="major"/>
      </rPr>
      <t xml:space="preserve"> på hver økonomisk partner som deltager i projektet.
• Vælg </t>
    </r>
    <r>
      <rPr>
        <b/>
        <sz val="11"/>
        <color theme="1"/>
        <rFont val="Calibri Light"/>
        <family val="2"/>
        <scheme val="major"/>
      </rPr>
      <t>partnertype</t>
    </r>
    <r>
      <rPr>
        <sz val="11"/>
        <color theme="1"/>
        <rFont val="Calibri Light"/>
        <family val="2"/>
        <scheme val="major"/>
      </rPr>
      <t xml:space="preserve"> på alle deltagende økonomiske partnere. (Virksomhed, Vidensinstitution eller GTS)
• Udfyld </t>
    </r>
    <r>
      <rPr>
        <b/>
        <sz val="11"/>
        <color theme="1"/>
        <rFont val="Calibri Light"/>
        <family val="2"/>
        <scheme val="major"/>
      </rPr>
      <t>CVR-nummer</t>
    </r>
    <r>
      <rPr>
        <sz val="11"/>
        <color theme="1"/>
        <rFont val="Calibri Light"/>
        <family val="2"/>
        <scheme val="major"/>
      </rPr>
      <t xml:space="preserve"> på hver økonomisk partner.
</t>
    </r>
    <r>
      <rPr>
        <b/>
        <sz val="11"/>
        <color theme="1"/>
        <rFont val="Calibri Light"/>
        <family val="2"/>
        <scheme val="major"/>
      </rPr>
      <t>Støttesats i procent - Vær opmærksom på:</t>
    </r>
    <r>
      <rPr>
        <sz val="11"/>
        <color theme="1"/>
        <rFont val="Calibri Light"/>
        <family val="2"/>
        <scheme val="major"/>
      </rPr>
      <t xml:space="preserve">
• Virksomheder kan få op til 60 % i støtte.
• Vidensinstitutioner og GTS’er kan få op til 100 % i støtte.
• Støttesatsen kan tilpasses for den enkelte partner. (Maks. de 60%)
• Den samlede støtte til hele budgettet må højst udgøre 60 % af det samlede budget. Kontrol nederst!
</t>
    </r>
    <r>
      <rPr>
        <b/>
        <sz val="11"/>
        <color theme="1"/>
        <rFont val="Calibri Light"/>
        <family val="2"/>
        <scheme val="major"/>
      </rPr>
      <t xml:space="preserve">Aktiviteter i projektet:
</t>
    </r>
    <r>
      <rPr>
        <sz val="11"/>
        <color theme="1"/>
        <rFont val="Calibri Light"/>
        <family val="2"/>
        <scheme val="major"/>
      </rPr>
      <t xml:space="preserve">• Udfyld </t>
    </r>
    <r>
      <rPr>
        <b/>
        <sz val="11"/>
        <color theme="1"/>
        <rFont val="Calibri Light"/>
        <family val="2"/>
        <scheme val="major"/>
      </rPr>
      <t>perioden</t>
    </r>
    <r>
      <rPr>
        <sz val="11"/>
        <color theme="1"/>
        <rFont val="Calibri Light"/>
        <family val="2"/>
        <scheme val="major"/>
      </rPr>
      <t xml:space="preserve"> for arbejdet pr. arbejdspakke
• Udfyld </t>
    </r>
    <r>
      <rPr>
        <b/>
        <sz val="11"/>
        <color theme="1"/>
        <rFont val="Calibri Light"/>
        <family val="2"/>
        <scheme val="major"/>
      </rPr>
      <t>aktivitetsbeskrivelsen</t>
    </r>
    <r>
      <rPr>
        <sz val="11"/>
        <color theme="1"/>
        <rFont val="Calibri Light"/>
        <family val="2"/>
        <scheme val="major"/>
      </rPr>
      <t xml:space="preserve"> i korte træk. (Den lange uddybende beskrivelse skal være i ansøgningen.)
• Udfyld </t>
    </r>
    <r>
      <rPr>
        <b/>
        <sz val="11"/>
        <color theme="1"/>
        <rFont val="Calibri Light"/>
        <family val="2"/>
        <scheme val="major"/>
      </rPr>
      <t>beløb</t>
    </r>
    <r>
      <rPr>
        <sz val="11"/>
        <color theme="1"/>
        <rFont val="Calibri Light"/>
        <family val="2"/>
        <scheme val="major"/>
      </rPr>
      <t xml:space="preserve"> i budgettet baseret på timeforbrug ganget med timesats. Timesatsen kan enten baseres på faktisk løn eller en standardsats, som i 2026 udgør 406 kr. /time. Timesatsen reguleres hvert år.
</t>
    </r>
    <r>
      <rPr>
        <b/>
        <sz val="11"/>
        <color theme="1"/>
        <rFont val="Calibri Light"/>
        <family val="2"/>
        <scheme val="major"/>
      </rPr>
      <t xml:space="preserve">Automatiske beregninger:
</t>
    </r>
    <r>
      <rPr>
        <i/>
        <u/>
        <sz val="11"/>
        <color theme="1"/>
        <rFont val="Calibri Light"/>
        <family val="2"/>
        <scheme val="major"/>
      </rPr>
      <t>Lønbudget</t>
    </r>
    <r>
      <rPr>
        <i/>
        <sz val="11"/>
        <color theme="1"/>
        <rFont val="Calibri Light"/>
        <family val="2"/>
        <scheme val="major"/>
      </rPr>
      <t xml:space="preserve"> -</t>
    </r>
    <r>
      <rPr>
        <sz val="11"/>
        <color theme="1"/>
        <rFont val="Calibri Light"/>
        <family val="2"/>
        <scheme val="major"/>
      </rPr>
      <t xml:space="preserve"> Summeres automatisk ud fra de indtastede beløb i budgettet.
</t>
    </r>
    <r>
      <rPr>
        <i/>
        <u/>
        <sz val="11"/>
        <color theme="1"/>
        <rFont val="Calibri Light"/>
        <family val="2"/>
        <scheme val="major"/>
      </rPr>
      <t>Overhead, 40 %</t>
    </r>
    <r>
      <rPr>
        <i/>
        <sz val="11"/>
        <color theme="1"/>
        <rFont val="Calibri Light"/>
        <family val="2"/>
        <scheme val="major"/>
      </rPr>
      <t xml:space="preserve"> -</t>
    </r>
    <r>
      <rPr>
        <sz val="11"/>
        <color theme="1"/>
        <rFont val="Calibri Light"/>
        <family val="2"/>
        <scheme val="major"/>
      </rPr>
      <t xml:space="preserve"> Beregnes automatisk som 40 % af lønbudgettet, og skal ikke dokumenteres særskilt.
</t>
    </r>
    <r>
      <rPr>
        <i/>
        <u/>
        <sz val="11"/>
        <color theme="1"/>
        <rFont val="Calibri Light"/>
        <family val="2"/>
        <scheme val="major"/>
      </rPr>
      <t>Medfinansiering / egenfinansiering</t>
    </r>
    <r>
      <rPr>
        <i/>
        <sz val="11"/>
        <color theme="1"/>
        <rFont val="Calibri Light"/>
        <family val="2"/>
        <scheme val="major"/>
      </rPr>
      <t xml:space="preserve"> - </t>
    </r>
    <r>
      <rPr>
        <sz val="11"/>
        <color theme="1"/>
        <rFont val="Calibri Light"/>
        <family val="2"/>
        <scheme val="major"/>
      </rPr>
      <t xml:space="preserve">Beløbet viser den del af budgettet, som ikke dækkes af støtten. Medfinansieringen leveres som egne arbejdstimer i projektet.
</t>
    </r>
    <r>
      <rPr>
        <i/>
        <u/>
        <sz val="11"/>
        <color theme="1"/>
        <rFont val="Calibri Light"/>
        <family val="2"/>
        <scheme val="major"/>
      </rPr>
      <t>Antal timer i projektet</t>
    </r>
    <r>
      <rPr>
        <i/>
        <sz val="11"/>
        <color theme="1"/>
        <rFont val="Calibri Light"/>
        <family val="2"/>
        <scheme val="major"/>
      </rPr>
      <t xml:space="preserve"> -</t>
    </r>
    <r>
      <rPr>
        <sz val="11"/>
        <color theme="1"/>
        <rFont val="Calibri Light"/>
        <family val="2"/>
        <scheme val="major"/>
      </rPr>
      <t xml:space="preserve"> Beregnes automatisk ud fra lønbudgettet og timesatsen 406 kr./time (standardsats niveau 2026). GTS-partnere skal dog indtaste deres GTS-timesats i feltet J35.
</t>
    </r>
    <r>
      <rPr>
        <b/>
        <sz val="11"/>
        <color theme="1"/>
        <rFont val="Calibri Light"/>
        <family val="2"/>
        <scheme val="major"/>
      </rPr>
      <t xml:space="preserve">Projektfacilitering – tilkøb og beregning af pris:
</t>
    </r>
    <r>
      <rPr>
        <sz val="11"/>
        <color theme="1"/>
        <rFont val="Calibri Light"/>
        <family val="2"/>
        <scheme val="major"/>
      </rPr>
      <t xml:space="preserve">• Vælg om I er betalende medlem i én af klyngerne i operatørgruppen dvs. enten We Build Denmark, Food &amp; Bio Cluster, Lifestyle &amp; Design Cluster, MADE eller CLEAN
• Der opnås medlemsrabat, hvis alle virksomhederne i værdikæden er betalende medlemmer.
• Prisen for projektfacilitering for ikke-betalende medlemmer beregnes som 10 % af støtten.
• Prisen for projektfacilitering for betalende medlemmer beregnes som 7,5 % af støtten.
</t>
    </r>
    <r>
      <rPr>
        <i/>
        <sz val="11"/>
        <color theme="1"/>
        <rFont val="Calibri Light"/>
        <family val="2"/>
        <scheme val="major"/>
      </rPr>
      <t xml:space="preserve">GTS-timesats - </t>
    </r>
    <r>
      <rPr>
        <sz val="11"/>
        <color theme="1"/>
        <rFont val="Calibri Light"/>
        <family val="2"/>
        <scheme val="major"/>
      </rPr>
      <t xml:space="preserve">Udfyldes kun af GTS-partnere. Indtast den timesats, der anvendes til beregning af antal timer.
</t>
    </r>
    <r>
      <rPr>
        <b/>
        <u/>
        <sz val="11"/>
        <color theme="1"/>
        <rFont val="Calibri Light"/>
        <family val="2"/>
        <scheme val="major"/>
      </rPr>
      <t xml:space="preserve">Opmærksomhedspunkter inden indsendelse:
</t>
    </r>
    <r>
      <rPr>
        <sz val="11"/>
        <color theme="1"/>
        <rFont val="Calibri Light"/>
        <family val="2"/>
        <scheme val="major"/>
      </rPr>
      <t xml:space="preserve">• Den samlede støtte må højst være 60 % af det samlede budget.
• Det totale budget kan maksimalt udgøre 4.000.000 kr.
• Hvis en vidensinstitution eller GTS får en højere støttesats, skal støttesatsen for en eller flere af de øvrige partnere reduceres. Tilpas støttesatserne, indtil kontrollen viser “Korrekt”.
• Aktivitets- og budgetskemaet skal indsendes i Excel-format.
</t>
    </r>
    <r>
      <rPr>
        <b/>
        <sz val="11"/>
        <color theme="1"/>
        <rFont val="Calibri Light"/>
        <family val="2"/>
        <scheme val="major"/>
      </rPr>
      <t>Skemaet er først klar til indsendelse, når kontrollen viser “Korrekt”.</t>
    </r>
  </si>
  <si>
    <t>Virksomhed</t>
  </si>
  <si>
    <t>Har du spørgsmål eller udfordringer med budgetskemaet, så kontakt os på mail:</t>
  </si>
  <si>
    <t>projekter@foodbiocluster.dk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</si>
</sst>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* #,##0_ ;_ * \-#,##0_ ;_ * &quot;-&quot;??_ ;_ @_ "/>
    <numFmt numFmtId="165" formatCode="_-* #,##0_-;\-* #,##0_-;_-* &quot;-&quot;??_-;_-@_-"/>
    <numFmt numFmtId="166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i/>
      <u/>
      <sz val="11"/>
      <color theme="1"/>
      <name val="Calibri Light"/>
      <family val="2"/>
      <scheme val="major"/>
    </font>
    <font>
      <i/>
      <sz val="11"/>
      <color theme="1"/>
      <name val="Calibri Light"/>
      <family val="2"/>
      <scheme val="major"/>
    </font>
    <font>
      <b/>
      <u/>
      <sz val="11"/>
      <color theme="1"/>
      <name val="Calibri Light"/>
      <family val="2"/>
      <scheme val="major"/>
    </font>
    <font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110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2" borderId="10" xfId="0" applyFont="1" applyFill="1" applyBorder="1" applyAlignment="1">
      <alignment vertical="center" wrapText="1"/>
    </xf>
    <xf numFmtId="164" fontId="5" fillId="2" borderId="11" xfId="2" applyNumberFormat="1" applyFont="1" applyFill="1" applyBorder="1" applyAlignment="1">
      <alignment horizontal="center" vertical="center"/>
    </xf>
    <xf numFmtId="9" fontId="5" fillId="0" borderId="12" xfId="1" applyFont="1" applyBorder="1" applyAlignment="1">
      <alignment vertical="center"/>
    </xf>
    <xf numFmtId="0" fontId="6" fillId="0" borderId="27" xfId="0" applyFont="1" applyBorder="1"/>
    <xf numFmtId="0" fontId="7" fillId="0" borderId="15" xfId="0" applyFont="1" applyBorder="1" applyAlignment="1">
      <alignment horizontal="left" vertical="center" wrapText="1"/>
    </xf>
    <xf numFmtId="9" fontId="4" fillId="0" borderId="1" xfId="1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right"/>
    </xf>
    <xf numFmtId="165" fontId="4" fillId="0" borderId="0" xfId="2" applyNumberFormat="1" applyFont="1" applyBorder="1" applyAlignment="1">
      <alignment horizontal="left" vertical="center" wrapText="1"/>
    </xf>
    <xf numFmtId="165" fontId="4" fillId="0" borderId="0" xfId="2" applyNumberFormat="1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165" fontId="4" fillId="0" borderId="1" xfId="2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65" fontId="4" fillId="0" borderId="16" xfId="2" applyNumberFormat="1" applyFont="1" applyBorder="1" applyAlignment="1">
      <alignment horizontal="right" vertical="center"/>
    </xf>
    <xf numFmtId="165" fontId="4" fillId="0" borderId="29" xfId="2" applyNumberFormat="1" applyFont="1" applyBorder="1" applyAlignment="1">
      <alignment horizontal="right" vertical="center"/>
    </xf>
    <xf numFmtId="165" fontId="4" fillId="0" borderId="18" xfId="2" applyNumberFormat="1" applyFont="1" applyBorder="1" applyAlignment="1">
      <alignment horizontal="right" vertical="center"/>
    </xf>
    <xf numFmtId="165" fontId="4" fillId="0" borderId="26" xfId="2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5" fontId="4" fillId="0" borderId="1" xfId="2" applyNumberFormat="1" applyFont="1" applyBorder="1" applyAlignment="1">
      <alignment horizontal="right" vertical="center" wrapText="1"/>
    </xf>
    <xf numFmtId="165" fontId="4" fillId="0" borderId="16" xfId="2" applyNumberFormat="1" applyFont="1" applyBorder="1" applyAlignment="1">
      <alignment horizontal="right" vertical="center" wrapText="1"/>
    </xf>
    <xf numFmtId="165" fontId="8" fillId="0" borderId="1" xfId="2" applyNumberFormat="1" applyFont="1" applyBorder="1" applyAlignment="1">
      <alignment horizontal="right" vertical="center" wrapText="1"/>
    </xf>
    <xf numFmtId="0" fontId="5" fillId="3" borderId="34" xfId="0" applyFont="1" applyFill="1" applyBorder="1" applyAlignment="1">
      <alignment horizontal="left" vertical="center"/>
    </xf>
    <xf numFmtId="0" fontId="5" fillId="3" borderId="35" xfId="0" applyFont="1" applyFill="1" applyBorder="1" applyAlignment="1">
      <alignment horizontal="left" vertical="center"/>
    </xf>
    <xf numFmtId="165" fontId="4" fillId="0" borderId="36" xfId="2" applyNumberFormat="1" applyFont="1" applyBorder="1" applyAlignment="1">
      <alignment horizontal="center" vertical="center"/>
    </xf>
    <xf numFmtId="165" fontId="4" fillId="0" borderId="36" xfId="2" applyNumberFormat="1" applyFont="1" applyFill="1" applyBorder="1" applyAlignment="1">
      <alignment horizontal="center" vertical="center"/>
    </xf>
    <xf numFmtId="165" fontId="4" fillId="0" borderId="37" xfId="2" applyNumberFormat="1" applyFont="1" applyBorder="1" applyAlignment="1">
      <alignment horizontal="center" vertical="center"/>
    </xf>
    <xf numFmtId="0" fontId="5" fillId="4" borderId="34" xfId="0" applyFont="1" applyFill="1" applyBorder="1" applyAlignment="1">
      <alignment horizontal="left" vertical="center"/>
    </xf>
    <xf numFmtId="0" fontId="5" fillId="4" borderId="35" xfId="0" applyFont="1" applyFill="1" applyBorder="1" applyAlignment="1">
      <alignment horizontal="left" vertical="center"/>
    </xf>
    <xf numFmtId="0" fontId="4" fillId="0" borderId="38" xfId="0" applyFont="1" applyBorder="1"/>
    <xf numFmtId="165" fontId="5" fillId="4" borderId="1" xfId="2" applyNumberFormat="1" applyFont="1" applyFill="1" applyBorder="1" applyAlignment="1">
      <alignment horizontal="right" vertical="center"/>
    </xf>
    <xf numFmtId="165" fontId="5" fillId="4" borderId="2" xfId="2" applyNumberFormat="1" applyFont="1" applyFill="1" applyBorder="1" applyAlignment="1">
      <alignment horizontal="right" vertical="center"/>
    </xf>
    <xf numFmtId="165" fontId="5" fillId="4" borderId="28" xfId="2" applyNumberFormat="1" applyFont="1" applyFill="1" applyBorder="1" applyAlignment="1">
      <alignment horizontal="right" vertical="center"/>
    </xf>
    <xf numFmtId="165" fontId="5" fillId="4" borderId="30" xfId="2" applyNumberFormat="1" applyFont="1" applyFill="1" applyBorder="1" applyAlignment="1">
      <alignment horizontal="right" vertical="center"/>
    </xf>
    <xf numFmtId="165" fontId="4" fillId="4" borderId="7" xfId="2" applyNumberFormat="1" applyFont="1" applyFill="1" applyBorder="1" applyAlignment="1">
      <alignment horizontal="right" vertical="center"/>
    </xf>
    <xf numFmtId="0" fontId="5" fillId="4" borderId="2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9" fontId="5" fillId="4" borderId="1" xfId="1" applyFont="1" applyFill="1" applyBorder="1" applyAlignment="1">
      <alignment horizontal="center" vertical="center"/>
    </xf>
    <xf numFmtId="9" fontId="5" fillId="4" borderId="33" xfId="1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5" fillId="4" borderId="19" xfId="0" applyFont="1" applyFill="1" applyBorder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5" fillId="4" borderId="21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center"/>
    </xf>
    <xf numFmtId="0" fontId="8" fillId="0" borderId="15" xfId="0" applyFont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49" fontId="4" fillId="0" borderId="1" xfId="0" applyNumberFormat="1" applyFont="1" applyBorder="1" applyAlignment="1" applyProtection="1">
      <alignment horizontal="left" vertical="center" wrapText="1"/>
      <protection locked="0"/>
    </xf>
    <xf numFmtId="165" fontId="4" fillId="0" borderId="1" xfId="2" applyNumberFormat="1" applyFont="1" applyBorder="1" applyAlignment="1" applyProtection="1">
      <alignment horizontal="right" vertical="center"/>
      <protection locked="0"/>
    </xf>
    <xf numFmtId="165" fontId="4" fillId="0" borderId="1" xfId="0" applyNumberFormat="1" applyFont="1" applyBorder="1" applyAlignment="1" applyProtection="1">
      <alignment horizontal="right" vertical="center"/>
      <protection locked="0"/>
    </xf>
    <xf numFmtId="165" fontId="4" fillId="0" borderId="0" xfId="0" applyNumberFormat="1" applyFont="1" applyAlignment="1" applyProtection="1">
      <alignment horizontal="right" vertical="center"/>
      <protection locked="0"/>
    </xf>
    <xf numFmtId="165" fontId="4" fillId="0" borderId="1" xfId="2" applyNumberFormat="1" applyFont="1" applyBorder="1" applyAlignment="1" applyProtection="1">
      <alignment horizontal="right" vertical="center" wrapText="1"/>
      <protection locked="0"/>
    </xf>
    <xf numFmtId="165" fontId="8" fillId="0" borderId="1" xfId="2" applyNumberFormat="1" applyFont="1" applyBorder="1" applyAlignment="1" applyProtection="1">
      <alignment horizontal="right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9" fontId="4" fillId="0" borderId="1" xfId="1" applyFont="1" applyBorder="1" applyAlignment="1" applyProtection="1">
      <alignment horizontal="center" vertical="center"/>
      <protection locked="0"/>
    </xf>
    <xf numFmtId="0" fontId="4" fillId="0" borderId="38" xfId="0" applyFont="1" applyBorder="1" applyProtection="1">
      <protection locked="0"/>
    </xf>
    <xf numFmtId="165" fontId="4" fillId="3" borderId="36" xfId="2" applyNumberFormat="1" applyFont="1" applyFill="1" applyBorder="1" applyAlignment="1">
      <alignment horizontal="center" vertical="center"/>
    </xf>
    <xf numFmtId="165" fontId="4" fillId="3" borderId="37" xfId="2" applyNumberFormat="1" applyFont="1" applyFill="1" applyBorder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/>
    </xf>
    <xf numFmtId="165" fontId="4" fillId="0" borderId="36" xfId="2" applyNumberFormat="1" applyFont="1" applyBorder="1" applyAlignment="1" applyProtection="1">
      <alignment horizontal="center" vertical="center"/>
      <protection locked="0"/>
    </xf>
    <xf numFmtId="165" fontId="4" fillId="0" borderId="0" xfId="0" applyNumberFormat="1" applyFont="1"/>
    <xf numFmtId="165" fontId="4" fillId="0" borderId="36" xfId="2" applyNumberFormat="1" applyFont="1" applyBorder="1" applyAlignment="1">
      <alignment horizontal="right" vertical="center"/>
    </xf>
    <xf numFmtId="3" fontId="4" fillId="0" borderId="36" xfId="2" applyNumberFormat="1" applyFont="1" applyBorder="1" applyAlignment="1">
      <alignment horizontal="right" vertical="center"/>
    </xf>
    <xf numFmtId="166" fontId="4" fillId="0" borderId="0" xfId="0" applyNumberFormat="1" applyFont="1" applyAlignment="1">
      <alignment horizontal="center"/>
    </xf>
    <xf numFmtId="165" fontId="4" fillId="3" borderId="36" xfId="2" applyNumberFormat="1" applyFont="1" applyFill="1" applyBorder="1" applyAlignment="1" applyProtection="1">
      <alignment horizontal="center" vertical="center"/>
    </xf>
    <xf numFmtId="0" fontId="16" fillId="0" borderId="0" xfId="0" applyFont="1" applyAlignment="1">
      <alignment horizontal="left"/>
    </xf>
    <xf numFmtId="0" fontId="17" fillId="0" borderId="0" xfId="3" applyFont="1" applyAlignment="1">
      <alignment horizontal="left"/>
    </xf>
    <xf numFmtId="0" fontId="9" fillId="0" borderId="0" xfId="0" applyFont="1" applyAlignment="1">
      <alignment horizontal="left" vertical="top" wrapText="1"/>
    </xf>
    <xf numFmtId="0" fontId="5" fillId="4" borderId="24" xfId="0" applyFont="1" applyFill="1" applyBorder="1" applyAlignment="1">
      <alignment horizontal="left" vertical="center" wrapText="1"/>
    </xf>
    <xf numFmtId="0" fontId="5" fillId="4" borderId="25" xfId="0" applyFont="1" applyFill="1" applyBorder="1" applyAlignment="1">
      <alignment horizontal="left" vertical="center" wrapText="1"/>
    </xf>
    <xf numFmtId="0" fontId="5" fillId="4" borderId="31" xfId="0" applyFont="1" applyFill="1" applyBorder="1" applyAlignment="1">
      <alignment horizontal="left" vertical="center" wrapText="1"/>
    </xf>
    <xf numFmtId="0" fontId="5" fillId="4" borderId="32" xfId="0" applyFont="1" applyFill="1" applyBorder="1" applyAlignment="1">
      <alignment horizontal="left" vertical="center" wrapText="1"/>
    </xf>
    <xf numFmtId="0" fontId="4" fillId="0" borderId="13" xfId="0" applyFont="1" applyBorder="1" applyAlignment="1" applyProtection="1">
      <alignment horizontal="left" vertical="center"/>
      <protection locked="0"/>
    </xf>
    <xf numFmtId="0" fontId="5" fillId="4" borderId="17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0" fontId="5" fillId="4" borderId="23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17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/>
    </xf>
  </cellXfs>
  <cellStyles count="4">
    <cellStyle name="Komma" xfId="2" builtinId="3"/>
    <cellStyle name="Link" xfId="3" builtinId="8"/>
    <cellStyle name="Normal" xfId="0" builtinId="0"/>
    <cellStyle name="Procent" xfId="1" builtinId="5"/>
  </cellStyles>
  <dxfs count="4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232830</xdr:colOff>
      <xdr:row>36</xdr:row>
      <xdr:rowOff>127004</xdr:rowOff>
    </xdr:from>
    <xdr:to>
      <xdr:col>8</xdr:col>
      <xdr:colOff>561760</xdr:colOff>
      <xdr:row>42</xdr:row>
      <xdr:rowOff>2121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9BE8C29A-4EF4-46FB-8A8E-2F32D4675B6E}"/>
            </a:ext>
            <a:ext uri="{147F2762-F138-4A5C-976F-8EAC2B608ADB}">
              <a16:predDERef xmlns:a16="http://schemas.microsoft.com/office/drawing/2014/main" pred="{7A71C44A-C7A3-429B-9FE7-5920FEF5E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2830" y="7916337"/>
          <a:ext cx="10626513" cy="11027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312645</xdr:colOff>
      <xdr:row>18</xdr:row>
      <xdr:rowOff>120157</xdr:rowOff>
    </xdr:from>
    <xdr:to>
      <xdr:col>11</xdr:col>
      <xdr:colOff>6128807</xdr:colOff>
      <xdr:row>24</xdr:row>
      <xdr:rowOff>3</xdr:rowOff>
    </xdr:to>
    <xdr:sp macro="" textlink="">
      <xdr:nvSpPr>
        <xdr:cNvPr id="5" name="Rektangel 4">
          <a:extLst>
            <a:ext uri="{FF2B5EF4-FFF2-40B4-BE49-F238E27FC236}">
              <a16:creationId xmlns:a16="http://schemas.microsoft.com/office/drawing/2014/main" id="{05C589FA-E4E5-45C5-B295-B96152DDDA91}"/>
            </a:ext>
          </a:extLst>
        </xdr:cNvPr>
        <xdr:cNvSpPr/>
      </xdr:nvSpPr>
      <xdr:spPr>
        <a:xfrm>
          <a:off x="12589312" y="4342907"/>
          <a:ext cx="6144245" cy="991096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3</xdr:col>
      <xdr:colOff>2935941</xdr:colOff>
      <xdr:row>21</xdr:row>
      <xdr:rowOff>75955</xdr:rowOff>
    </xdr:from>
    <xdr:to>
      <xdr:col>10</xdr:col>
      <xdr:colOff>312645</xdr:colOff>
      <xdr:row>24</xdr:row>
      <xdr:rowOff>107950</xdr:rowOff>
    </xdr:to>
    <xdr:cxnSp macro="">
      <xdr:nvCxnSpPr>
        <xdr:cNvPr id="6" name="Lige pilforbindelse 5">
          <a:extLst>
            <a:ext uri="{FF2B5EF4-FFF2-40B4-BE49-F238E27FC236}">
              <a16:creationId xmlns:a16="http://schemas.microsoft.com/office/drawing/2014/main" id="{17783E07-046C-4C2F-B33F-F7DD5820649B}"/>
            </a:ext>
          </a:extLst>
        </xdr:cNvPr>
        <xdr:cNvCxnSpPr>
          <a:stCxn id="5" idx="1"/>
          <a:endCxn id="7" idx="3"/>
        </xdr:cNvCxnSpPr>
      </xdr:nvCxnSpPr>
      <xdr:spPr>
        <a:xfrm flipH="1">
          <a:off x="5232524" y="4838455"/>
          <a:ext cx="7356788" cy="603495"/>
        </a:xfrm>
        <a:prstGeom prst="straightConnector1">
          <a:avLst/>
        </a:prstGeom>
        <a:ln w="19050" cap="flat" cmpd="sng" algn="ctr">
          <a:solidFill>
            <a:schemeClr val="accent2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184151</xdr:colOff>
      <xdr:row>21</xdr:row>
      <xdr:rowOff>141817</xdr:rowOff>
    </xdr:from>
    <xdr:to>
      <xdr:col>3</xdr:col>
      <xdr:colOff>2935941</xdr:colOff>
      <xdr:row>27</xdr:row>
      <xdr:rowOff>42333</xdr:rowOff>
    </xdr:to>
    <xdr:sp macro="" textlink="">
      <xdr:nvSpPr>
        <xdr:cNvPr id="7" name="Rektangel 6">
          <a:extLst>
            <a:ext uri="{FF2B5EF4-FFF2-40B4-BE49-F238E27FC236}">
              <a16:creationId xmlns:a16="http://schemas.microsoft.com/office/drawing/2014/main" id="{D0744DB2-2822-4282-BB9C-5BA931606997}"/>
            </a:ext>
          </a:extLst>
        </xdr:cNvPr>
        <xdr:cNvSpPr/>
      </xdr:nvSpPr>
      <xdr:spPr>
        <a:xfrm>
          <a:off x="184151" y="4913842"/>
          <a:ext cx="5047315" cy="1072091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10</xdr:col>
      <xdr:colOff>312645</xdr:colOff>
      <xdr:row>12</xdr:row>
      <xdr:rowOff>36610</xdr:rowOff>
    </xdr:from>
    <xdr:to>
      <xdr:col>11</xdr:col>
      <xdr:colOff>6128807</xdr:colOff>
      <xdr:row>17</xdr:row>
      <xdr:rowOff>169335</xdr:rowOff>
    </xdr:to>
    <xdr:sp macro="" textlink="">
      <xdr:nvSpPr>
        <xdr:cNvPr id="8" name="Rektangel 7">
          <a:extLst>
            <a:ext uri="{FF2B5EF4-FFF2-40B4-BE49-F238E27FC236}">
              <a16:creationId xmlns:a16="http://schemas.microsoft.com/office/drawing/2014/main" id="{8098C155-93F0-4838-B421-1A24595A0139}"/>
            </a:ext>
          </a:extLst>
        </xdr:cNvPr>
        <xdr:cNvSpPr/>
      </xdr:nvSpPr>
      <xdr:spPr>
        <a:xfrm>
          <a:off x="12589312" y="3158693"/>
          <a:ext cx="6144245" cy="1053475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3</xdr:col>
      <xdr:colOff>2973919</xdr:colOff>
      <xdr:row>11</xdr:row>
      <xdr:rowOff>116416</xdr:rowOff>
    </xdr:from>
    <xdr:to>
      <xdr:col>10</xdr:col>
      <xdr:colOff>312645</xdr:colOff>
      <xdr:row>15</xdr:row>
      <xdr:rowOff>2431</xdr:rowOff>
    </xdr:to>
    <xdr:cxnSp macro="">
      <xdr:nvCxnSpPr>
        <xdr:cNvPr id="9" name="Lige pilforbindelse 8">
          <a:extLst>
            <a:ext uri="{FF2B5EF4-FFF2-40B4-BE49-F238E27FC236}">
              <a16:creationId xmlns:a16="http://schemas.microsoft.com/office/drawing/2014/main" id="{4A681E56-4F0A-4110-806C-209D746CCC20}"/>
            </a:ext>
          </a:extLst>
        </xdr:cNvPr>
        <xdr:cNvCxnSpPr>
          <a:stCxn id="8" idx="1"/>
          <a:endCxn id="10" idx="3"/>
        </xdr:cNvCxnSpPr>
      </xdr:nvCxnSpPr>
      <xdr:spPr>
        <a:xfrm flipH="1" flipV="1">
          <a:off x="5270502" y="3058583"/>
          <a:ext cx="7318810" cy="626848"/>
        </a:xfrm>
        <a:prstGeom prst="straightConnector1">
          <a:avLst/>
        </a:prstGeom>
        <a:ln w="19050" cap="flat" cmpd="sng" algn="ctr">
          <a:solidFill>
            <a:schemeClr val="accent2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177802</xdr:colOff>
      <xdr:row>10</xdr:row>
      <xdr:rowOff>52915</xdr:rowOff>
    </xdr:from>
    <xdr:to>
      <xdr:col>3</xdr:col>
      <xdr:colOff>2973919</xdr:colOff>
      <xdr:row>15</xdr:row>
      <xdr:rowOff>63500</xdr:rowOff>
    </xdr:to>
    <xdr:sp macro="" textlink="">
      <xdr:nvSpPr>
        <xdr:cNvPr id="10" name="Rektangel 9">
          <a:extLst>
            <a:ext uri="{FF2B5EF4-FFF2-40B4-BE49-F238E27FC236}">
              <a16:creationId xmlns:a16="http://schemas.microsoft.com/office/drawing/2014/main" id="{493D84AB-C2FB-4E52-BAC0-0DFBC7479C98}"/>
            </a:ext>
          </a:extLst>
        </xdr:cNvPr>
        <xdr:cNvSpPr/>
      </xdr:nvSpPr>
      <xdr:spPr>
        <a:xfrm>
          <a:off x="177802" y="2370665"/>
          <a:ext cx="5092700" cy="1375835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10</xdr:col>
      <xdr:colOff>312645</xdr:colOff>
      <xdr:row>8</xdr:row>
      <xdr:rowOff>89649</xdr:rowOff>
    </xdr:from>
    <xdr:to>
      <xdr:col>11</xdr:col>
      <xdr:colOff>6128807</xdr:colOff>
      <xdr:row>11</xdr:row>
      <xdr:rowOff>79066</xdr:rowOff>
    </xdr:to>
    <xdr:sp macro="" textlink="">
      <xdr:nvSpPr>
        <xdr:cNvPr id="11" name="Rektangel 10">
          <a:extLst>
            <a:ext uri="{FF2B5EF4-FFF2-40B4-BE49-F238E27FC236}">
              <a16:creationId xmlns:a16="http://schemas.microsoft.com/office/drawing/2014/main" id="{95C5C718-AF7A-4480-B07D-5FF20935A951}"/>
            </a:ext>
          </a:extLst>
        </xdr:cNvPr>
        <xdr:cNvSpPr/>
      </xdr:nvSpPr>
      <xdr:spPr>
        <a:xfrm>
          <a:off x="12589312" y="2026399"/>
          <a:ext cx="6144245" cy="994834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9</xdr:col>
      <xdr:colOff>21165</xdr:colOff>
      <xdr:row>9</xdr:row>
      <xdr:rowOff>116417</xdr:rowOff>
    </xdr:from>
    <xdr:to>
      <xdr:col>10</xdr:col>
      <xdr:colOff>312645</xdr:colOff>
      <xdr:row>10</xdr:row>
      <xdr:rowOff>206066</xdr:rowOff>
    </xdr:to>
    <xdr:cxnSp macro="">
      <xdr:nvCxnSpPr>
        <xdr:cNvPr id="12" name="Lige pilforbindelse 11">
          <a:extLst>
            <a:ext uri="{FF2B5EF4-FFF2-40B4-BE49-F238E27FC236}">
              <a16:creationId xmlns:a16="http://schemas.microsoft.com/office/drawing/2014/main" id="{2FC6452F-3367-43F9-B7C5-774C8D16C340}"/>
            </a:ext>
          </a:extLst>
        </xdr:cNvPr>
        <xdr:cNvCxnSpPr>
          <a:stCxn id="11" idx="1"/>
          <a:endCxn id="13" idx="3"/>
        </xdr:cNvCxnSpPr>
      </xdr:nvCxnSpPr>
      <xdr:spPr>
        <a:xfrm flipH="1" flipV="1">
          <a:off x="11250082" y="2243667"/>
          <a:ext cx="1339230" cy="280149"/>
        </a:xfrm>
        <a:prstGeom prst="straightConnector1">
          <a:avLst/>
        </a:prstGeom>
        <a:ln w="19050" cap="flat" cmpd="sng" algn="ctr">
          <a:solidFill>
            <a:schemeClr val="accent2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1346200</xdr:colOff>
      <xdr:row>8</xdr:row>
      <xdr:rowOff>179917</xdr:rowOff>
    </xdr:from>
    <xdr:to>
      <xdr:col>9</xdr:col>
      <xdr:colOff>21165</xdr:colOff>
      <xdr:row>10</xdr:row>
      <xdr:rowOff>52917</xdr:rowOff>
    </xdr:to>
    <xdr:sp macro="" textlink="">
      <xdr:nvSpPr>
        <xdr:cNvPr id="13" name="Rektangel 12">
          <a:extLst>
            <a:ext uri="{FF2B5EF4-FFF2-40B4-BE49-F238E27FC236}">
              <a16:creationId xmlns:a16="http://schemas.microsoft.com/office/drawing/2014/main" id="{DD8E5593-EF3E-40CC-A143-51423DFAFAF0}"/>
            </a:ext>
          </a:extLst>
        </xdr:cNvPr>
        <xdr:cNvSpPr/>
      </xdr:nvSpPr>
      <xdr:spPr>
        <a:xfrm>
          <a:off x="2260600" y="2113492"/>
          <a:ext cx="8961965" cy="254000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10</xdr:col>
      <xdr:colOff>312645</xdr:colOff>
      <xdr:row>3</xdr:row>
      <xdr:rowOff>112310</xdr:rowOff>
    </xdr:from>
    <xdr:to>
      <xdr:col>11</xdr:col>
      <xdr:colOff>6128807</xdr:colOff>
      <xdr:row>7</xdr:row>
      <xdr:rowOff>145678</xdr:rowOff>
    </xdr:to>
    <xdr:sp macro="" textlink="">
      <xdr:nvSpPr>
        <xdr:cNvPr id="14" name="Rektangel 13">
          <a:extLst>
            <a:ext uri="{FF2B5EF4-FFF2-40B4-BE49-F238E27FC236}">
              <a16:creationId xmlns:a16="http://schemas.microsoft.com/office/drawing/2014/main" id="{92E1DA01-A28E-4B71-BE6F-D4B00EBD2D9A}"/>
            </a:ext>
          </a:extLst>
        </xdr:cNvPr>
        <xdr:cNvSpPr/>
      </xdr:nvSpPr>
      <xdr:spPr>
        <a:xfrm>
          <a:off x="12589312" y="884893"/>
          <a:ext cx="6144245" cy="1007035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9</xdr:col>
      <xdr:colOff>21166</xdr:colOff>
      <xdr:row>5</xdr:row>
      <xdr:rowOff>234828</xdr:rowOff>
    </xdr:from>
    <xdr:to>
      <xdr:col>10</xdr:col>
      <xdr:colOff>312645</xdr:colOff>
      <xdr:row>6</xdr:row>
      <xdr:rowOff>78316</xdr:rowOff>
    </xdr:to>
    <xdr:cxnSp macro="">
      <xdr:nvCxnSpPr>
        <xdr:cNvPr id="15" name="Lige pilforbindelse 14">
          <a:extLst>
            <a:ext uri="{FF2B5EF4-FFF2-40B4-BE49-F238E27FC236}">
              <a16:creationId xmlns:a16="http://schemas.microsoft.com/office/drawing/2014/main" id="{43B07693-0D92-4C00-9275-98F9884E9FA5}"/>
            </a:ext>
          </a:extLst>
        </xdr:cNvPr>
        <xdr:cNvCxnSpPr>
          <a:stCxn id="14" idx="1"/>
          <a:endCxn id="16" idx="3"/>
        </xdr:cNvCxnSpPr>
      </xdr:nvCxnSpPr>
      <xdr:spPr>
        <a:xfrm flipH="1">
          <a:off x="11250083" y="1388411"/>
          <a:ext cx="1339229" cy="245655"/>
        </a:xfrm>
        <a:prstGeom prst="straightConnector1">
          <a:avLst/>
        </a:prstGeom>
        <a:ln w="19050" cap="flat" cmpd="sng" algn="ctr">
          <a:solidFill>
            <a:schemeClr val="accent2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1339850</xdr:colOff>
      <xdr:row>5</xdr:row>
      <xdr:rowOff>10584</xdr:rowOff>
    </xdr:from>
    <xdr:to>
      <xdr:col>9</xdr:col>
      <xdr:colOff>21166</xdr:colOff>
      <xdr:row>8</xdr:row>
      <xdr:rowOff>167215</xdr:rowOff>
    </xdr:to>
    <xdr:sp macro="" textlink="">
      <xdr:nvSpPr>
        <xdr:cNvPr id="16" name="Rektangel 15">
          <a:extLst>
            <a:ext uri="{FF2B5EF4-FFF2-40B4-BE49-F238E27FC236}">
              <a16:creationId xmlns:a16="http://schemas.microsoft.com/office/drawing/2014/main" id="{552CE08B-636B-4F3F-A884-E5C87CB91DB0}"/>
            </a:ext>
          </a:extLst>
        </xdr:cNvPr>
        <xdr:cNvSpPr/>
      </xdr:nvSpPr>
      <xdr:spPr>
        <a:xfrm>
          <a:off x="2254250" y="1163109"/>
          <a:ext cx="8968316" cy="937681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10</xdr:col>
      <xdr:colOff>312836</xdr:colOff>
      <xdr:row>33</xdr:row>
      <xdr:rowOff>131372</xdr:rowOff>
    </xdr:from>
    <xdr:to>
      <xdr:col>11</xdr:col>
      <xdr:colOff>6128620</xdr:colOff>
      <xdr:row>35</xdr:row>
      <xdr:rowOff>30519</xdr:rowOff>
    </xdr:to>
    <xdr:sp macro="" textlink="">
      <xdr:nvSpPr>
        <xdr:cNvPr id="17" name="Rektangel 16">
          <a:extLst>
            <a:ext uri="{FF2B5EF4-FFF2-40B4-BE49-F238E27FC236}">
              <a16:creationId xmlns:a16="http://schemas.microsoft.com/office/drawing/2014/main" id="{F6DB1F3E-667D-4134-8DC5-8290576E4A93}"/>
            </a:ext>
          </a:extLst>
        </xdr:cNvPr>
        <xdr:cNvSpPr/>
      </xdr:nvSpPr>
      <xdr:spPr>
        <a:xfrm>
          <a:off x="12907003" y="7328039"/>
          <a:ext cx="6143867" cy="290730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5</xdr:col>
      <xdr:colOff>291353</xdr:colOff>
      <xdr:row>33</xdr:row>
      <xdr:rowOff>127000</xdr:rowOff>
    </xdr:from>
    <xdr:to>
      <xdr:col>10</xdr:col>
      <xdr:colOff>63500</xdr:colOff>
      <xdr:row>35</xdr:row>
      <xdr:rowOff>67233</xdr:rowOff>
    </xdr:to>
    <xdr:sp macro="" textlink="">
      <xdr:nvSpPr>
        <xdr:cNvPr id="18" name="Rektangel 17">
          <a:extLst>
            <a:ext uri="{FF2B5EF4-FFF2-40B4-BE49-F238E27FC236}">
              <a16:creationId xmlns:a16="http://schemas.microsoft.com/office/drawing/2014/main" id="{BA8772C7-F915-49BB-8763-CE44DB58FD45}"/>
            </a:ext>
          </a:extLst>
        </xdr:cNvPr>
        <xdr:cNvSpPr/>
      </xdr:nvSpPr>
      <xdr:spPr>
        <a:xfrm>
          <a:off x="6768353" y="6899275"/>
          <a:ext cx="5544297" cy="330758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10</xdr:col>
      <xdr:colOff>63500</xdr:colOff>
      <xdr:row>34</xdr:row>
      <xdr:rowOff>75654</xdr:rowOff>
    </xdr:from>
    <xdr:to>
      <xdr:col>10</xdr:col>
      <xdr:colOff>312836</xdr:colOff>
      <xdr:row>34</xdr:row>
      <xdr:rowOff>91825</xdr:rowOff>
    </xdr:to>
    <xdr:cxnSp macro="">
      <xdr:nvCxnSpPr>
        <xdr:cNvPr id="19" name="Lige pilforbindelse 18">
          <a:extLst>
            <a:ext uri="{FF2B5EF4-FFF2-40B4-BE49-F238E27FC236}">
              <a16:creationId xmlns:a16="http://schemas.microsoft.com/office/drawing/2014/main" id="{305D2ED8-B541-4721-966C-06C14BB8C20D}"/>
            </a:ext>
          </a:extLst>
        </xdr:cNvPr>
        <xdr:cNvCxnSpPr>
          <a:stCxn id="17" idx="1"/>
          <a:endCxn id="18" idx="3"/>
        </xdr:cNvCxnSpPr>
      </xdr:nvCxnSpPr>
      <xdr:spPr>
        <a:xfrm flipH="1">
          <a:off x="12657667" y="7473404"/>
          <a:ext cx="249336" cy="16171"/>
        </a:xfrm>
        <a:prstGeom prst="straightConnector1">
          <a:avLst/>
        </a:prstGeom>
        <a:ln w="19050" cap="flat" cmpd="sng" algn="ctr">
          <a:solidFill>
            <a:schemeClr val="accent2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1075764</xdr:colOff>
      <xdr:row>35</xdr:row>
      <xdr:rowOff>143994</xdr:rowOff>
    </xdr:from>
    <xdr:to>
      <xdr:col>10</xdr:col>
      <xdr:colOff>62877</xdr:colOff>
      <xdr:row>38</xdr:row>
      <xdr:rowOff>43142</xdr:rowOff>
    </xdr:to>
    <xdr:sp macro="" textlink="">
      <xdr:nvSpPr>
        <xdr:cNvPr id="20" name="Rektangel 19">
          <a:extLst>
            <a:ext uri="{FF2B5EF4-FFF2-40B4-BE49-F238E27FC236}">
              <a16:creationId xmlns:a16="http://schemas.microsoft.com/office/drawing/2014/main" id="{E87FE589-E66E-4DB9-8D59-C028AFC857AF}"/>
            </a:ext>
            <a:ext uri="{147F2762-F138-4A5C-976F-8EAC2B608ADB}">
              <a16:predDERef xmlns:a16="http://schemas.microsoft.com/office/drawing/2014/main" pred="{305D2ED8-B541-4721-966C-06C14BB8C20D}"/>
            </a:ext>
          </a:extLst>
        </xdr:cNvPr>
        <xdr:cNvSpPr/>
      </xdr:nvSpPr>
      <xdr:spPr>
        <a:xfrm>
          <a:off x="8733864" y="7306794"/>
          <a:ext cx="3578163" cy="565898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10</xdr:col>
      <xdr:colOff>312645</xdr:colOff>
      <xdr:row>41</xdr:row>
      <xdr:rowOff>89523</xdr:rowOff>
    </xdr:from>
    <xdr:to>
      <xdr:col>11</xdr:col>
      <xdr:colOff>6128807</xdr:colOff>
      <xdr:row>42</xdr:row>
      <xdr:rowOff>116415</xdr:rowOff>
    </xdr:to>
    <xdr:sp macro="" textlink="">
      <xdr:nvSpPr>
        <xdr:cNvPr id="21" name="Rektangel 20">
          <a:extLst>
            <a:ext uri="{FF2B5EF4-FFF2-40B4-BE49-F238E27FC236}">
              <a16:creationId xmlns:a16="http://schemas.microsoft.com/office/drawing/2014/main" id="{81EA0A13-F04E-498E-B11C-B68DB90A2011}"/>
            </a:ext>
          </a:extLst>
        </xdr:cNvPr>
        <xdr:cNvSpPr/>
      </xdr:nvSpPr>
      <xdr:spPr>
        <a:xfrm>
          <a:off x="12906812" y="8916023"/>
          <a:ext cx="6144245" cy="217392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10</xdr:col>
      <xdr:colOff>62877</xdr:colOff>
      <xdr:row>37</xdr:row>
      <xdr:rowOff>24776</xdr:rowOff>
    </xdr:from>
    <xdr:to>
      <xdr:col>10</xdr:col>
      <xdr:colOff>312645</xdr:colOff>
      <xdr:row>42</xdr:row>
      <xdr:rowOff>7719</xdr:rowOff>
    </xdr:to>
    <xdr:cxnSp macro="">
      <xdr:nvCxnSpPr>
        <xdr:cNvPr id="22" name="Lige pilforbindelse 21">
          <a:extLst>
            <a:ext uri="{FF2B5EF4-FFF2-40B4-BE49-F238E27FC236}">
              <a16:creationId xmlns:a16="http://schemas.microsoft.com/office/drawing/2014/main" id="{5ACEA60B-8113-46A6-B17B-FD8403FA46AF}"/>
            </a:ext>
            <a:ext uri="{147F2762-F138-4A5C-976F-8EAC2B608ADB}">
              <a16:predDERef xmlns:a16="http://schemas.microsoft.com/office/drawing/2014/main" pred="{81EA0A13-F04E-498E-B11C-B68DB90A2011}"/>
            </a:ext>
          </a:extLst>
        </xdr:cNvPr>
        <xdr:cNvCxnSpPr>
          <a:stCxn id="21" idx="1"/>
          <a:endCxn id="20" idx="3"/>
          <a:extLst>
            <a:ext uri="{5F17804C-33F3-41E3-A699-7DCFA2EF7971}">
              <a16:cxnDERefs xmlns:a16="http://schemas.microsoft.com/office/drawing/2014/main" st="{81EA0A13-F04E-498E-B11C-B68DB90A2011}" end="{E87FE589-E66E-4DB9-8D59-C028AFC857AF}"/>
            </a:ext>
          </a:extLst>
        </xdr:cNvCxnSpPr>
      </xdr:nvCxnSpPr>
      <xdr:spPr>
        <a:xfrm flipH="1" flipV="1">
          <a:off x="12657044" y="8015193"/>
          <a:ext cx="249768" cy="1009526"/>
        </a:xfrm>
        <a:prstGeom prst="straightConnector1">
          <a:avLst/>
        </a:prstGeom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312645</xdr:colOff>
      <xdr:row>2</xdr:row>
      <xdr:rowOff>11209</xdr:rowOff>
    </xdr:from>
    <xdr:to>
      <xdr:col>11</xdr:col>
      <xdr:colOff>6128807</xdr:colOff>
      <xdr:row>2</xdr:row>
      <xdr:rowOff>198596</xdr:rowOff>
    </xdr:to>
    <xdr:sp macro="" textlink="">
      <xdr:nvSpPr>
        <xdr:cNvPr id="23" name="Rektangel 22">
          <a:extLst>
            <a:ext uri="{FF2B5EF4-FFF2-40B4-BE49-F238E27FC236}">
              <a16:creationId xmlns:a16="http://schemas.microsoft.com/office/drawing/2014/main" id="{E7907900-44AC-49D7-B9FB-5D1EA774E770}"/>
            </a:ext>
          </a:extLst>
        </xdr:cNvPr>
        <xdr:cNvSpPr/>
      </xdr:nvSpPr>
      <xdr:spPr>
        <a:xfrm>
          <a:off x="12589312" y="540376"/>
          <a:ext cx="6144245" cy="187387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5</xdr:col>
      <xdr:colOff>0</xdr:colOff>
      <xdr:row>2</xdr:row>
      <xdr:rowOff>104903</xdr:rowOff>
    </xdr:from>
    <xdr:to>
      <xdr:col>10</xdr:col>
      <xdr:colOff>312645</xdr:colOff>
      <xdr:row>3</xdr:row>
      <xdr:rowOff>94567</xdr:rowOff>
    </xdr:to>
    <xdr:cxnSp macro="">
      <xdr:nvCxnSpPr>
        <xdr:cNvPr id="24" name="Lige pilforbindelse 23">
          <a:extLst>
            <a:ext uri="{FF2B5EF4-FFF2-40B4-BE49-F238E27FC236}">
              <a16:creationId xmlns:a16="http://schemas.microsoft.com/office/drawing/2014/main" id="{42B999D1-8669-434C-9C9A-C0452D906225}"/>
            </a:ext>
          </a:extLst>
        </xdr:cNvPr>
        <xdr:cNvCxnSpPr>
          <a:stCxn id="23" idx="1"/>
          <a:endCxn id="25" idx="3"/>
        </xdr:cNvCxnSpPr>
      </xdr:nvCxnSpPr>
      <xdr:spPr>
        <a:xfrm flipH="1">
          <a:off x="6487583" y="634070"/>
          <a:ext cx="6101729" cy="233080"/>
        </a:xfrm>
        <a:prstGeom prst="straightConnector1">
          <a:avLst/>
        </a:prstGeom>
        <a:ln w="19050" cap="flat" cmpd="sng" algn="ctr">
          <a:solidFill>
            <a:schemeClr val="accent2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167219</xdr:colOff>
      <xdr:row>2</xdr:row>
      <xdr:rowOff>197225</xdr:rowOff>
    </xdr:from>
    <xdr:to>
      <xdr:col>5</xdr:col>
      <xdr:colOff>0</xdr:colOff>
      <xdr:row>4</xdr:row>
      <xdr:rowOff>44824</xdr:rowOff>
    </xdr:to>
    <xdr:sp macro="" textlink="">
      <xdr:nvSpPr>
        <xdr:cNvPr id="25" name="Rektangel 24">
          <a:extLst>
            <a:ext uri="{FF2B5EF4-FFF2-40B4-BE49-F238E27FC236}">
              <a16:creationId xmlns:a16="http://schemas.microsoft.com/office/drawing/2014/main" id="{9254264C-6740-44EB-ACE4-3AB02A90AA0C}"/>
            </a:ext>
          </a:extLst>
        </xdr:cNvPr>
        <xdr:cNvSpPr/>
      </xdr:nvSpPr>
      <xdr:spPr>
        <a:xfrm>
          <a:off x="167219" y="721100"/>
          <a:ext cx="6309781" cy="285749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10</xdr:col>
      <xdr:colOff>312836</xdr:colOff>
      <xdr:row>24</xdr:row>
      <xdr:rowOff>140582</xdr:rowOff>
    </xdr:from>
    <xdr:to>
      <xdr:col>11</xdr:col>
      <xdr:colOff>6128620</xdr:colOff>
      <xdr:row>26</xdr:row>
      <xdr:rowOff>167468</xdr:rowOff>
    </xdr:to>
    <xdr:sp macro="" textlink="">
      <xdr:nvSpPr>
        <xdr:cNvPr id="26" name="Rektangel 25">
          <a:extLst>
            <a:ext uri="{FF2B5EF4-FFF2-40B4-BE49-F238E27FC236}">
              <a16:creationId xmlns:a16="http://schemas.microsoft.com/office/drawing/2014/main" id="{1A5B0A22-501A-4D82-B70F-457D0DC24E9D}"/>
            </a:ext>
          </a:extLst>
        </xdr:cNvPr>
        <xdr:cNvSpPr/>
      </xdr:nvSpPr>
      <xdr:spPr>
        <a:xfrm>
          <a:off x="12589503" y="5474582"/>
          <a:ext cx="6143867" cy="429053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0</xdr:col>
      <xdr:colOff>190500</xdr:colOff>
      <xdr:row>27</xdr:row>
      <xdr:rowOff>134470</xdr:rowOff>
    </xdr:from>
    <xdr:to>
      <xdr:col>10</xdr:col>
      <xdr:colOff>78441</xdr:colOff>
      <xdr:row>29</xdr:row>
      <xdr:rowOff>56027</xdr:rowOff>
    </xdr:to>
    <xdr:sp macro="" textlink="">
      <xdr:nvSpPr>
        <xdr:cNvPr id="27" name="Rektangel 26">
          <a:extLst>
            <a:ext uri="{FF2B5EF4-FFF2-40B4-BE49-F238E27FC236}">
              <a16:creationId xmlns:a16="http://schemas.microsoft.com/office/drawing/2014/main" id="{5A1A91CA-9BCF-4420-B437-EAA417D5C900}"/>
            </a:ext>
          </a:extLst>
        </xdr:cNvPr>
        <xdr:cNvSpPr/>
      </xdr:nvSpPr>
      <xdr:spPr>
        <a:xfrm>
          <a:off x="190500" y="6078070"/>
          <a:ext cx="12137091" cy="331132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10</xdr:col>
      <xdr:colOff>78441</xdr:colOff>
      <xdr:row>25</xdr:row>
      <xdr:rowOff>154026</xdr:rowOff>
    </xdr:from>
    <xdr:to>
      <xdr:col>10</xdr:col>
      <xdr:colOff>312836</xdr:colOff>
      <xdr:row>28</xdr:row>
      <xdr:rowOff>100541</xdr:rowOff>
    </xdr:to>
    <xdr:cxnSp macro="">
      <xdr:nvCxnSpPr>
        <xdr:cNvPr id="28" name="Lige pilforbindelse 27">
          <a:extLst>
            <a:ext uri="{FF2B5EF4-FFF2-40B4-BE49-F238E27FC236}">
              <a16:creationId xmlns:a16="http://schemas.microsoft.com/office/drawing/2014/main" id="{7A71C44A-C7A3-429B-9FE7-5920FEF5E852}"/>
            </a:ext>
          </a:extLst>
        </xdr:cNvPr>
        <xdr:cNvCxnSpPr>
          <a:stCxn id="26" idx="1"/>
          <a:endCxn id="27" idx="3"/>
        </xdr:cNvCxnSpPr>
      </xdr:nvCxnSpPr>
      <xdr:spPr>
        <a:xfrm flipH="1">
          <a:off x="12355108" y="5689109"/>
          <a:ext cx="234395" cy="549765"/>
        </a:xfrm>
        <a:prstGeom prst="straightConnector1">
          <a:avLst/>
        </a:prstGeom>
        <a:ln w="19050" cap="flat" cmpd="sng" algn="ctr">
          <a:solidFill>
            <a:schemeClr val="accent2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37</xdr:row>
      <xdr:rowOff>137585</xdr:rowOff>
    </xdr:from>
    <xdr:to>
      <xdr:col>8</xdr:col>
      <xdr:colOff>328930</xdr:colOff>
      <xdr:row>43</xdr:row>
      <xdr:rowOff>23286</xdr:rowOff>
    </xdr:to>
    <xdr:pic>
      <xdr:nvPicPr>
        <xdr:cNvPr id="33" name="Billede 2">
          <a:extLst>
            <a:ext uri="{FF2B5EF4-FFF2-40B4-BE49-F238E27FC236}">
              <a16:creationId xmlns:a16="http://schemas.microsoft.com/office/drawing/2014/main" id="{333EAB1D-FEE4-430C-9E58-760429F14FEB}"/>
            </a:ext>
            <a:ext uri="{147F2762-F138-4A5C-976F-8EAC2B608ADB}">
              <a16:predDERef xmlns:a16="http://schemas.microsoft.com/office/drawing/2014/main" pred="{7A71C44A-C7A3-429B-9FE7-5920FEF5E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128002"/>
          <a:ext cx="10626513" cy="1102784"/>
        </a:xfrm>
        <a:prstGeom prst="rect">
          <a:avLst/>
        </a:prstGeom>
      </xdr:spPr>
    </xdr:pic>
    <xdr:clientData/>
  </xdr:twoCellAnchor>
  <xdr:twoCellAnchor>
    <xdr:from>
      <xdr:col>10</xdr:col>
      <xdr:colOff>317070</xdr:colOff>
      <xdr:row>27</xdr:row>
      <xdr:rowOff>91897</xdr:rowOff>
    </xdr:from>
    <xdr:to>
      <xdr:col>11</xdr:col>
      <xdr:colOff>6132854</xdr:colOff>
      <xdr:row>33</xdr:row>
      <xdr:rowOff>31750</xdr:rowOff>
    </xdr:to>
    <xdr:sp macro="" textlink="">
      <xdr:nvSpPr>
        <xdr:cNvPr id="35" name="Rektangel 34">
          <a:extLst>
            <a:ext uri="{FF2B5EF4-FFF2-40B4-BE49-F238E27FC236}">
              <a16:creationId xmlns:a16="http://schemas.microsoft.com/office/drawing/2014/main" id="{103DC0CC-D1B2-418C-8C73-7F4FB424714E}"/>
            </a:ext>
          </a:extLst>
        </xdr:cNvPr>
        <xdr:cNvSpPr/>
      </xdr:nvSpPr>
      <xdr:spPr>
        <a:xfrm>
          <a:off x="12911237" y="6029147"/>
          <a:ext cx="6143867" cy="1199270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10</xdr:col>
      <xdr:colOff>78441</xdr:colOff>
      <xdr:row>30</xdr:row>
      <xdr:rowOff>67115</xdr:rowOff>
    </xdr:from>
    <xdr:to>
      <xdr:col>10</xdr:col>
      <xdr:colOff>317070</xdr:colOff>
      <xdr:row>31</xdr:row>
      <xdr:rowOff>96870</xdr:rowOff>
    </xdr:to>
    <xdr:cxnSp macro="">
      <xdr:nvCxnSpPr>
        <xdr:cNvPr id="36" name="Lige pilforbindelse 35">
          <a:extLst>
            <a:ext uri="{FF2B5EF4-FFF2-40B4-BE49-F238E27FC236}">
              <a16:creationId xmlns:a16="http://schemas.microsoft.com/office/drawing/2014/main" id="{75AA2E32-0D4C-43EA-8C83-10E69D18BBA2}"/>
            </a:ext>
          </a:extLst>
        </xdr:cNvPr>
        <xdr:cNvCxnSpPr>
          <a:stCxn id="35" idx="1"/>
          <a:endCxn id="38" idx="3"/>
        </xdr:cNvCxnSpPr>
      </xdr:nvCxnSpPr>
      <xdr:spPr>
        <a:xfrm flipH="1">
          <a:off x="12672608" y="6628782"/>
          <a:ext cx="238629" cy="241421"/>
        </a:xfrm>
        <a:prstGeom prst="straightConnector1">
          <a:avLst/>
        </a:prstGeom>
        <a:ln w="19050" cap="flat" cmpd="sng" algn="ctr">
          <a:solidFill>
            <a:schemeClr val="accent2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190500</xdr:colOff>
      <xdr:row>29</xdr:row>
      <xdr:rowOff>130238</xdr:rowOff>
    </xdr:from>
    <xdr:to>
      <xdr:col>10</xdr:col>
      <xdr:colOff>78441</xdr:colOff>
      <xdr:row>33</xdr:row>
      <xdr:rowOff>63500</xdr:rowOff>
    </xdr:to>
    <xdr:sp macro="" textlink="">
      <xdr:nvSpPr>
        <xdr:cNvPr id="38" name="Rektangel 37">
          <a:extLst>
            <a:ext uri="{FF2B5EF4-FFF2-40B4-BE49-F238E27FC236}">
              <a16:creationId xmlns:a16="http://schemas.microsoft.com/office/drawing/2014/main" id="{FDC42F41-A469-4D16-991D-59AED2D6B68E}"/>
            </a:ext>
          </a:extLst>
        </xdr:cNvPr>
        <xdr:cNvSpPr/>
      </xdr:nvSpPr>
      <xdr:spPr>
        <a:xfrm>
          <a:off x="190500" y="6480238"/>
          <a:ext cx="12164608" cy="779929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jekter@foodbiocluster.dk?subject=Support%20-%20Budgetskema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E2A33-7837-486D-9864-FBD1441460D2}">
  <sheetPr codeName="Ark1">
    <tabColor theme="4" tint="0.39997558519241921"/>
    <pageSetUpPr fitToPage="1"/>
  </sheetPr>
  <dimension ref="B1:M51"/>
  <sheetViews>
    <sheetView showGridLines="0" tabSelected="1" topLeftCell="A5" zoomScale="90" zoomScaleNormal="90" workbookViewId="0">
      <selection activeCell="H10" sqref="H10"/>
    </sheetView>
  </sheetViews>
  <sheetFormatPr defaultColWidth="9.140625" defaultRowHeight="15" x14ac:dyDescent="0.25"/>
  <cols>
    <col min="1" max="1" width="3.7109375" style="2" customWidth="1"/>
    <col min="2" max="2" width="10" style="2" customWidth="1"/>
    <col min="3" max="3" width="20.7109375" style="2" customWidth="1"/>
    <col min="4" max="4" width="45" style="2" customWidth="1"/>
    <col min="5" max="8" width="18.7109375" style="2" customWidth="1"/>
    <col min="9" max="9" width="17.7109375" style="2" customWidth="1"/>
    <col min="10" max="10" width="15.7109375" style="2" customWidth="1"/>
    <col min="11" max="11" width="4.85546875" style="2" customWidth="1"/>
    <col min="12" max="12" width="103.140625" style="5" customWidth="1"/>
    <col min="13" max="16384" width="9.140625" style="2"/>
  </cols>
  <sheetData>
    <row r="1" spans="2:12" x14ac:dyDescent="0.25">
      <c r="B1"/>
      <c r="C1"/>
      <c r="D1"/>
      <c r="E1"/>
      <c r="L1" s="13"/>
    </row>
    <row r="2" spans="2:12" ht="26.25" customHeight="1" x14ac:dyDescent="0.35">
      <c r="B2" s="1" t="s">
        <v>0</v>
      </c>
      <c r="G2"/>
      <c r="J2" s="12" t="s">
        <v>1</v>
      </c>
      <c r="L2" s="60" t="s">
        <v>2</v>
      </c>
    </row>
    <row r="3" spans="2:12" ht="19.5" customHeight="1" thickBot="1" x14ac:dyDescent="0.35">
      <c r="B3" s="9" t="s">
        <v>3</v>
      </c>
      <c r="J3" s="12"/>
      <c r="L3" s="85" t="s">
        <v>45</v>
      </c>
    </row>
    <row r="4" spans="2:12" x14ac:dyDescent="0.25">
      <c r="B4" s="88" t="s">
        <v>4</v>
      </c>
      <c r="C4" s="89"/>
      <c r="D4" s="90"/>
      <c r="E4" s="90"/>
      <c r="F4" s="90"/>
      <c r="G4" s="90"/>
      <c r="H4" s="90"/>
      <c r="I4" s="90"/>
      <c r="J4" s="31"/>
      <c r="L4" s="85"/>
    </row>
    <row r="5" spans="2:12" x14ac:dyDescent="0.25">
      <c r="B5" s="91"/>
      <c r="C5" s="92"/>
      <c r="D5" s="93"/>
      <c r="E5" s="97" t="s">
        <v>5</v>
      </c>
      <c r="F5" s="98"/>
      <c r="G5" s="98"/>
      <c r="H5" s="98"/>
      <c r="I5" s="99"/>
      <c r="J5" s="59" t="s">
        <v>6</v>
      </c>
      <c r="L5" s="85"/>
    </row>
    <row r="6" spans="2:12" s="5" customFormat="1" ht="31.5" customHeight="1" x14ac:dyDescent="0.25">
      <c r="B6" s="94"/>
      <c r="C6" s="95"/>
      <c r="D6" s="96"/>
      <c r="E6" s="30" t="s">
        <v>7</v>
      </c>
      <c r="F6" s="30" t="s">
        <v>8</v>
      </c>
      <c r="G6" s="30" t="s">
        <v>9</v>
      </c>
      <c r="H6" s="30" t="s">
        <v>10</v>
      </c>
      <c r="I6" s="30" t="s">
        <v>11</v>
      </c>
      <c r="J6" s="58"/>
      <c r="L6" s="85"/>
    </row>
    <row r="7" spans="2:12" s="5" customFormat="1" x14ac:dyDescent="0.25">
      <c r="B7" s="52"/>
      <c r="C7" s="53"/>
      <c r="D7" s="53" t="s">
        <v>12</v>
      </c>
      <c r="E7" s="69" t="s">
        <v>13</v>
      </c>
      <c r="F7" s="69" t="s">
        <v>13</v>
      </c>
      <c r="G7" s="69" t="s">
        <v>13</v>
      </c>
      <c r="H7" s="69" t="s">
        <v>13</v>
      </c>
      <c r="I7" s="69" t="s">
        <v>13</v>
      </c>
      <c r="J7" s="100" t="s">
        <v>14</v>
      </c>
      <c r="L7" s="85"/>
    </row>
    <row r="8" spans="2:12" s="5" customFormat="1" x14ac:dyDescent="0.25">
      <c r="B8" s="54"/>
      <c r="C8" s="55"/>
      <c r="D8" s="55" t="s">
        <v>15</v>
      </c>
      <c r="E8" s="70" t="s">
        <v>16</v>
      </c>
      <c r="F8" s="70" t="s">
        <v>16</v>
      </c>
      <c r="G8" s="70" t="s">
        <v>46</v>
      </c>
      <c r="H8" s="70" t="s">
        <v>16</v>
      </c>
      <c r="I8" s="70" t="s">
        <v>17</v>
      </c>
      <c r="J8" s="101"/>
      <c r="L8" s="85"/>
    </row>
    <row r="9" spans="2:12" s="5" customFormat="1" x14ac:dyDescent="0.25">
      <c r="B9" s="54"/>
      <c r="C9" s="55"/>
      <c r="D9" s="55" t="s">
        <v>18</v>
      </c>
      <c r="E9" s="69" t="s">
        <v>19</v>
      </c>
      <c r="F9" s="69" t="s">
        <v>19</v>
      </c>
      <c r="G9" s="69" t="s">
        <v>19</v>
      </c>
      <c r="H9" s="69" t="s">
        <v>19</v>
      </c>
      <c r="I9" s="69" t="s">
        <v>19</v>
      </c>
      <c r="J9" s="101"/>
      <c r="L9" s="85"/>
    </row>
    <row r="10" spans="2:12" s="5" customFormat="1" x14ac:dyDescent="0.25">
      <c r="B10" s="56"/>
      <c r="C10" s="57"/>
      <c r="D10" s="57" t="s">
        <v>20</v>
      </c>
      <c r="E10" s="71">
        <v>0.6</v>
      </c>
      <c r="F10" s="71">
        <v>0.6</v>
      </c>
      <c r="G10" s="71">
        <v>0.6</v>
      </c>
      <c r="H10" s="71">
        <v>0.6</v>
      </c>
      <c r="I10" s="71">
        <v>1</v>
      </c>
      <c r="J10" s="102"/>
      <c r="L10" s="85"/>
    </row>
    <row r="11" spans="2:12" ht="49.5" customHeight="1" x14ac:dyDescent="0.25">
      <c r="B11" s="48" t="s">
        <v>21</v>
      </c>
      <c r="C11" s="49" t="s">
        <v>22</v>
      </c>
      <c r="D11" s="49" t="s">
        <v>23</v>
      </c>
      <c r="E11" s="50" t="s">
        <v>24</v>
      </c>
      <c r="F11" s="50" t="s">
        <v>24</v>
      </c>
      <c r="G11" s="50" t="s">
        <v>24</v>
      </c>
      <c r="H11" s="50" t="s">
        <v>24</v>
      </c>
      <c r="I11" s="50" t="s">
        <v>24</v>
      </c>
      <c r="J11" s="51" t="s">
        <v>24</v>
      </c>
      <c r="L11" s="85"/>
    </row>
    <row r="12" spans="2:12" ht="14.45" customHeight="1" x14ac:dyDescent="0.25">
      <c r="B12" s="61">
        <v>1</v>
      </c>
      <c r="C12" s="62"/>
      <c r="D12" s="63"/>
      <c r="E12" s="64"/>
      <c r="F12" s="65"/>
      <c r="G12" s="66"/>
      <c r="H12" s="64"/>
      <c r="I12" s="64"/>
      <c r="J12" s="26">
        <f t="shared" ref="J12:J27" si="0">SUM(E12:I12)</f>
        <v>0</v>
      </c>
      <c r="L12" s="85"/>
    </row>
    <row r="13" spans="2:12" x14ac:dyDescent="0.25">
      <c r="B13" s="61">
        <v>2</v>
      </c>
      <c r="C13" s="62"/>
      <c r="D13" s="63"/>
      <c r="E13" s="64"/>
      <c r="F13" s="64"/>
      <c r="G13" s="64"/>
      <c r="H13" s="64"/>
      <c r="I13" s="64"/>
      <c r="J13" s="26">
        <f t="shared" si="0"/>
        <v>0</v>
      </c>
      <c r="L13" s="85"/>
    </row>
    <row r="14" spans="2:12" x14ac:dyDescent="0.25">
      <c r="B14" s="61">
        <v>3</v>
      </c>
      <c r="C14" s="62"/>
      <c r="D14" s="63"/>
      <c r="E14" s="64"/>
      <c r="F14" s="64"/>
      <c r="G14" s="64"/>
      <c r="H14" s="64"/>
      <c r="I14" s="64"/>
      <c r="J14" s="26">
        <f t="shared" si="0"/>
        <v>0</v>
      </c>
      <c r="L14" s="85"/>
    </row>
    <row r="15" spans="2:12" ht="14.45" customHeight="1" x14ac:dyDescent="0.25">
      <c r="B15" s="61">
        <v>4</v>
      </c>
      <c r="C15" s="62"/>
      <c r="D15" s="63"/>
      <c r="E15" s="64"/>
      <c r="F15" s="64"/>
      <c r="G15" s="64"/>
      <c r="H15" s="64"/>
      <c r="I15" s="64"/>
      <c r="J15" s="26">
        <f t="shared" si="0"/>
        <v>0</v>
      </c>
      <c r="L15" s="85"/>
    </row>
    <row r="16" spans="2:12" ht="14.25" customHeight="1" x14ac:dyDescent="0.25">
      <c r="B16" s="61">
        <v>5</v>
      </c>
      <c r="C16" s="62"/>
      <c r="D16" s="63"/>
      <c r="E16" s="64"/>
      <c r="F16" s="64"/>
      <c r="G16" s="64"/>
      <c r="H16" s="64"/>
      <c r="I16" s="64"/>
      <c r="J16" s="26">
        <f t="shared" si="0"/>
        <v>0</v>
      </c>
      <c r="L16" s="85"/>
    </row>
    <row r="17" spans="2:13" ht="14.25" customHeight="1" x14ac:dyDescent="0.25">
      <c r="B17" s="61">
        <v>6</v>
      </c>
      <c r="C17" s="62"/>
      <c r="D17" s="63"/>
      <c r="E17" s="64"/>
      <c r="F17" s="64"/>
      <c r="G17" s="64"/>
      <c r="H17" s="64"/>
      <c r="I17" s="64"/>
      <c r="J17" s="26">
        <f t="shared" si="0"/>
        <v>0</v>
      </c>
      <c r="L17" s="85"/>
    </row>
    <row r="18" spans="2:13" ht="14.25" customHeight="1" x14ac:dyDescent="0.25">
      <c r="B18" s="61">
        <v>7</v>
      </c>
      <c r="C18" s="62"/>
      <c r="D18" s="63"/>
      <c r="E18" s="64"/>
      <c r="F18" s="64"/>
      <c r="G18" s="78"/>
      <c r="H18" s="64"/>
      <c r="I18" s="64"/>
      <c r="J18" s="26">
        <f t="shared" si="0"/>
        <v>0</v>
      </c>
      <c r="L18" s="85"/>
    </row>
    <row r="19" spans="2:13" ht="14.25" customHeight="1" x14ac:dyDescent="0.25">
      <c r="B19" s="61">
        <v>8</v>
      </c>
      <c r="C19" s="62"/>
      <c r="D19" s="63"/>
      <c r="E19" s="64"/>
      <c r="F19" s="64"/>
      <c r="G19" s="64"/>
      <c r="H19" s="64"/>
      <c r="I19" s="64"/>
      <c r="J19" s="26">
        <f t="shared" si="0"/>
        <v>0</v>
      </c>
      <c r="L19" s="85"/>
    </row>
    <row r="20" spans="2:13" ht="14.25" customHeight="1" x14ac:dyDescent="0.25">
      <c r="B20" s="61">
        <v>9</v>
      </c>
      <c r="C20" s="62"/>
      <c r="D20" s="63"/>
      <c r="E20" s="64"/>
      <c r="F20" s="64"/>
      <c r="G20" s="64"/>
      <c r="H20" s="64"/>
      <c r="I20" s="64"/>
      <c r="J20" s="26">
        <f t="shared" si="0"/>
        <v>0</v>
      </c>
      <c r="L20" s="85"/>
    </row>
    <row r="21" spans="2:13" ht="14.45" customHeight="1" x14ac:dyDescent="0.25">
      <c r="B21" s="61">
        <v>10</v>
      </c>
      <c r="C21" s="62"/>
      <c r="D21" s="63"/>
      <c r="E21" s="67"/>
      <c r="F21" s="67"/>
      <c r="G21" s="67"/>
      <c r="H21" s="67"/>
      <c r="I21" s="67"/>
      <c r="J21" s="26">
        <f t="shared" si="0"/>
        <v>0</v>
      </c>
      <c r="L21" s="85"/>
    </row>
    <row r="22" spans="2:13" ht="14.45" customHeight="1" x14ac:dyDescent="0.25">
      <c r="B22" s="61" t="s">
        <v>25</v>
      </c>
      <c r="C22" s="63"/>
      <c r="D22" s="63"/>
      <c r="E22" s="67"/>
      <c r="F22" s="68"/>
      <c r="G22" s="67"/>
      <c r="H22" s="67"/>
      <c r="I22" s="67"/>
      <c r="J22" s="26">
        <f t="shared" si="0"/>
        <v>0</v>
      </c>
      <c r="L22" s="85"/>
    </row>
    <row r="23" spans="2:13" x14ac:dyDescent="0.25">
      <c r="B23" s="103" t="s">
        <v>26</v>
      </c>
      <c r="C23" s="104"/>
      <c r="D23" s="104"/>
      <c r="E23" s="23">
        <f>SUM(E12:E22)</f>
        <v>0</v>
      </c>
      <c r="F23" s="23">
        <f>SUM(F12:F22)</f>
        <v>0</v>
      </c>
      <c r="G23" s="23">
        <f>SUM(G12:G22)</f>
        <v>0</v>
      </c>
      <c r="H23" s="23">
        <f>SUM(H12:H22)</f>
        <v>0</v>
      </c>
      <c r="I23" s="23">
        <f>SUM(I12:I22)</f>
        <v>0</v>
      </c>
      <c r="J23" s="26">
        <f t="shared" si="0"/>
        <v>0</v>
      </c>
      <c r="L23" s="85"/>
    </row>
    <row r="24" spans="2:13" ht="15.75" thickBot="1" x14ac:dyDescent="0.3">
      <c r="B24" s="103" t="s">
        <v>27</v>
      </c>
      <c r="C24" s="104"/>
      <c r="D24" s="104"/>
      <c r="E24" s="23">
        <f>E23*0.4</f>
        <v>0</v>
      </c>
      <c r="F24" s="23">
        <f>F23*0.4</f>
        <v>0</v>
      </c>
      <c r="G24" s="23">
        <f>G23*0.4</f>
        <v>0</v>
      </c>
      <c r="H24" s="23">
        <f>H23*0.4</f>
        <v>0</v>
      </c>
      <c r="I24" s="47"/>
      <c r="J24" s="28">
        <f t="shared" si="0"/>
        <v>0</v>
      </c>
      <c r="L24" s="85"/>
    </row>
    <row r="25" spans="2:13" ht="15.75" thickBot="1" x14ac:dyDescent="0.3">
      <c r="B25" s="105" t="s">
        <v>28</v>
      </c>
      <c r="C25" s="106"/>
      <c r="D25" s="106"/>
      <c r="E25" s="43">
        <f>E23+E24</f>
        <v>0</v>
      </c>
      <c r="F25" s="43">
        <f>F23+F24</f>
        <v>0</v>
      </c>
      <c r="G25" s="43">
        <f>G23+G24</f>
        <v>0</v>
      </c>
      <c r="H25" s="43">
        <f>H23+H24</f>
        <v>0</v>
      </c>
      <c r="I25" s="44">
        <f>I23+I24</f>
        <v>0</v>
      </c>
      <c r="J25" s="45">
        <f t="shared" si="0"/>
        <v>0</v>
      </c>
      <c r="L25" s="85"/>
    </row>
    <row r="26" spans="2:13" ht="15.75" thickBot="1" x14ac:dyDescent="0.3">
      <c r="B26" s="107" t="s">
        <v>29</v>
      </c>
      <c r="C26" s="108"/>
      <c r="D26" s="108"/>
      <c r="E26" s="43">
        <f>E25*E10</f>
        <v>0</v>
      </c>
      <c r="F26" s="43">
        <f>F25*F10</f>
        <v>0</v>
      </c>
      <c r="G26" s="43">
        <f>G25*G10</f>
        <v>0</v>
      </c>
      <c r="H26" s="43">
        <f>H25*H10</f>
        <v>0</v>
      </c>
      <c r="I26" s="44">
        <f>I25*I10</f>
        <v>0</v>
      </c>
      <c r="J26" s="46">
        <f t="shared" si="0"/>
        <v>0</v>
      </c>
      <c r="L26" s="85"/>
    </row>
    <row r="27" spans="2:13" ht="15.75" thickBot="1" x14ac:dyDescent="0.3">
      <c r="B27" s="86" t="s">
        <v>30</v>
      </c>
      <c r="C27" s="87"/>
      <c r="D27" s="87"/>
      <c r="E27" s="29">
        <f>E25-E26</f>
        <v>0</v>
      </c>
      <c r="F27" s="29">
        <f>F25-F26</f>
        <v>0</v>
      </c>
      <c r="G27" s="29">
        <f>G25-G26</f>
        <v>0</v>
      </c>
      <c r="H27" s="29">
        <f>H25-H26</f>
        <v>0</v>
      </c>
      <c r="I27" s="29">
        <f>I25-I26</f>
        <v>0</v>
      </c>
      <c r="J27" s="27">
        <f t="shared" si="0"/>
        <v>0</v>
      </c>
      <c r="L27" s="85"/>
    </row>
    <row r="28" spans="2:13" ht="15.75" thickBot="1" x14ac:dyDescent="0.3">
      <c r="B28" s="19"/>
      <c r="C28" s="19"/>
      <c r="D28" s="19"/>
      <c r="E28" s="16"/>
      <c r="F28" s="16"/>
      <c r="G28" s="16"/>
      <c r="H28" s="16"/>
      <c r="I28" s="3"/>
      <c r="J28" s="17"/>
      <c r="L28" s="85"/>
      <c r="M28" s="75"/>
    </row>
    <row r="29" spans="2:13" ht="16.5" thickTop="1" thickBot="1" x14ac:dyDescent="0.3">
      <c r="B29" s="40" t="s">
        <v>31</v>
      </c>
      <c r="C29" s="41"/>
      <c r="D29" s="41"/>
      <c r="E29" s="37">
        <f>E23/406</f>
        <v>0</v>
      </c>
      <c r="F29" s="37">
        <f>F23/406</f>
        <v>0</v>
      </c>
      <c r="G29" s="37">
        <f>G23/406</f>
        <v>0</v>
      </c>
      <c r="H29" s="37">
        <f>H23/406</f>
        <v>0</v>
      </c>
      <c r="I29" s="38">
        <f>IFERROR(I23/J35,0)</f>
        <v>0</v>
      </c>
      <c r="J29" s="39">
        <f>SUM(E29:I29)</f>
        <v>0</v>
      </c>
      <c r="L29" s="85"/>
    </row>
    <row r="30" spans="2:13" ht="16.5" thickTop="1" thickBot="1" x14ac:dyDescent="0.3">
      <c r="B30" s="19"/>
      <c r="C30" s="19"/>
      <c r="D30" s="19"/>
      <c r="E30" s="16"/>
      <c r="F30" s="16"/>
      <c r="G30" s="16"/>
      <c r="H30" s="16"/>
      <c r="I30" s="3"/>
      <c r="J30" s="17"/>
      <c r="L30" s="85"/>
    </row>
    <row r="31" spans="2:13" ht="16.5" thickTop="1" thickBot="1" x14ac:dyDescent="0.3">
      <c r="B31" s="35" t="s">
        <v>43</v>
      </c>
      <c r="C31" s="36"/>
      <c r="D31" s="36"/>
      <c r="E31" s="82"/>
      <c r="F31" s="82"/>
      <c r="G31" s="82"/>
      <c r="H31" s="82"/>
      <c r="I31" s="73"/>
      <c r="J31" s="74"/>
      <c r="L31" s="85"/>
    </row>
    <row r="32" spans="2:13" ht="16.5" thickTop="1" thickBot="1" x14ac:dyDescent="0.3">
      <c r="B32" s="35" t="s">
        <v>44</v>
      </c>
      <c r="C32" s="36"/>
      <c r="D32" s="36"/>
      <c r="E32" s="77" t="s">
        <v>32</v>
      </c>
      <c r="F32" s="77" t="s">
        <v>32</v>
      </c>
      <c r="G32" s="77" t="s">
        <v>32</v>
      </c>
      <c r="H32" s="77" t="s">
        <v>32</v>
      </c>
      <c r="I32" s="73"/>
      <c r="J32" s="74"/>
      <c r="L32" s="85"/>
    </row>
    <row r="33" spans="2:12" ht="16.5" thickTop="1" thickBot="1" x14ac:dyDescent="0.3">
      <c r="B33" s="35" t="s">
        <v>33</v>
      </c>
      <c r="C33" s="36"/>
      <c r="D33" s="36"/>
      <c r="E33" s="80" t="str">
        <f>IF(E48="","",E26*E48)</f>
        <v/>
      </c>
      <c r="F33" s="80" t="str">
        <f t="shared" ref="F33:H33" si="1">IF(F48="","",F26*F48)</f>
        <v/>
      </c>
      <c r="G33" s="80" t="str">
        <f t="shared" si="1"/>
        <v/>
      </c>
      <c r="H33" s="80" t="str">
        <f t="shared" si="1"/>
        <v/>
      </c>
      <c r="I33" s="73"/>
      <c r="J33" s="74"/>
      <c r="L33" s="85"/>
    </row>
    <row r="34" spans="2:12" ht="15.75" thickTop="1" x14ac:dyDescent="0.25">
      <c r="B34" s="19"/>
      <c r="C34" s="19"/>
      <c r="D34" s="19"/>
      <c r="E34" s="16"/>
      <c r="F34" s="16"/>
      <c r="G34" s="16"/>
      <c r="H34" s="16"/>
      <c r="I34" s="3"/>
      <c r="J34" s="17"/>
      <c r="L34" s="85"/>
    </row>
    <row r="35" spans="2:12" s="5" customFormat="1" ht="15.75" x14ac:dyDescent="0.25">
      <c r="B35" s="83" t="s">
        <v>47</v>
      </c>
      <c r="C35" s="3"/>
      <c r="D35" s="3"/>
      <c r="E35" s="2"/>
      <c r="F35" s="2"/>
      <c r="G35" s="2"/>
      <c r="H35" s="2"/>
      <c r="I35" s="18" t="s">
        <v>34</v>
      </c>
      <c r="J35" s="72"/>
      <c r="K35" s="2"/>
      <c r="L35" s="85"/>
    </row>
    <row r="36" spans="2:12" ht="16.5" thickBot="1" x14ac:dyDescent="0.3">
      <c r="B36" s="84" t="s">
        <v>48</v>
      </c>
      <c r="C36" s="3"/>
      <c r="D36" s="3"/>
      <c r="I36" s="18"/>
      <c r="L36" s="85"/>
    </row>
    <row r="37" spans="2:12" ht="15.75" thickBot="1" x14ac:dyDescent="0.3">
      <c r="B37" s="4"/>
      <c r="C37" s="5"/>
      <c r="D37" s="4"/>
      <c r="E37" s="5"/>
      <c r="F37" s="5"/>
      <c r="G37" s="5"/>
      <c r="H37" s="6" t="s">
        <v>35</v>
      </c>
      <c r="I37" s="7" t="str">
        <f>+IF(ROUND(J37,2)=60%,"Korrekt","Stemmer ikke")</f>
        <v>Stemmer ikke</v>
      </c>
      <c r="J37" s="8">
        <f>IF(J25&lt;&gt;0,J26/J25,0)</f>
        <v>0</v>
      </c>
      <c r="K37" s="5"/>
      <c r="L37" s="85"/>
    </row>
    <row r="38" spans="2:12" ht="21" customHeight="1" x14ac:dyDescent="0.25">
      <c r="J38" s="15" t="s">
        <v>36</v>
      </c>
      <c r="L38" s="85"/>
    </row>
    <row r="39" spans="2:12" x14ac:dyDescent="0.25">
      <c r="L39" s="85"/>
    </row>
    <row r="40" spans="2:12" x14ac:dyDescent="0.25">
      <c r="L40" s="85"/>
    </row>
    <row r="41" spans="2:12" x14ac:dyDescent="0.25">
      <c r="L41" s="85"/>
    </row>
    <row r="42" spans="2:12" x14ac:dyDescent="0.25">
      <c r="L42" s="85"/>
    </row>
    <row r="43" spans="2:12" ht="15" customHeight="1" x14ac:dyDescent="0.25">
      <c r="L43" s="85"/>
    </row>
    <row r="44" spans="2:12" ht="15" customHeight="1" x14ac:dyDescent="0.25">
      <c r="L44" s="85"/>
    </row>
    <row r="45" spans="2:12" ht="15" hidden="1" customHeight="1" x14ac:dyDescent="0.25">
      <c r="B45" s="75" t="s">
        <v>37</v>
      </c>
      <c r="L45" s="85"/>
    </row>
    <row r="46" spans="2:12" ht="15" hidden="1" customHeight="1" x14ac:dyDescent="0.25">
      <c r="B46" s="2" t="s">
        <v>38</v>
      </c>
      <c r="E46" s="76" t="str">
        <f>IF(AND(LEN(SUBSTITUTE(E9&amp;""," ",""))=8,ISNUMBER(IFERROR(--SUBSTITUTE(E9&amp;""," ",""),FALSE))),"Ja","Nej")</f>
        <v>Nej</v>
      </c>
      <c r="F46" s="76" t="str">
        <f>IF(AND(LEN(SUBSTITUTE(F9&amp;""," ",""))=8,ISNUMBER(IFERROR(--SUBSTITUTE(F9&amp;""," ",""),FALSE))),"Ja","Nej")</f>
        <v>Nej</v>
      </c>
      <c r="G46" s="76" t="str">
        <f>IF(AND(LEN(SUBSTITUTE(G9&amp;""," ",""))=8,ISNUMBER(IFERROR(--SUBSTITUTE(G9&amp;""," ",""),FALSE))),"Ja","Nej")</f>
        <v>Nej</v>
      </c>
      <c r="H46" s="76" t="str">
        <f>IF(AND(LEN(SUBSTITUTE(H9&amp;""," ",""))=8,ISNUMBER(IFERROR(--SUBSTITUTE(H9&amp;""," ",""),FALSE))),"Ja","Nej")</f>
        <v>Nej</v>
      </c>
      <c r="L46" s="85"/>
    </row>
    <row r="47" spans="2:12" ht="15" hidden="1" customHeight="1" x14ac:dyDescent="0.25">
      <c r="B47" s="2" t="s">
        <v>39</v>
      </c>
      <c r="E47" s="76" t="str">
        <f>IF(E8="Virksomhed","Ja","Nej")</f>
        <v>Nej</v>
      </c>
      <c r="F47" s="76" t="str">
        <f>IF(F8="Virksomhed","Ja","Nej")</f>
        <v>Nej</v>
      </c>
      <c r="G47" s="76" t="str">
        <f>IF(G8="Virksomhed","Ja","Nej")</f>
        <v>Ja</v>
      </c>
      <c r="H47" s="76" t="str">
        <f>IF(H8="Virksomhed","Ja","Nej")</f>
        <v>Nej</v>
      </c>
      <c r="L47" s="85"/>
    </row>
    <row r="48" spans="2:12" ht="15" hidden="1" customHeight="1" x14ac:dyDescent="0.25">
      <c r="B48" s="2" t="s">
        <v>40</v>
      </c>
      <c r="E48" s="81" t="str">
        <f>IF(E8="Virksomhed",IF(COUNTIFS($E$8:$H$8,"Virksomhed",$E$32:$H$32,"Nej")&gt;0,10%,IF(COUNTIFS($E$8:$H$8,"Virksomhed",$E$32:$H$32,"Ja")=COUNTIF($E$8:$H$8,"Virksomhed"),7.5%,"")),"")</f>
        <v/>
      </c>
      <c r="F48" s="81" t="str">
        <f>IF(F8="Virksomhed",IF(COUNTIFS($E$8:$H$8,"Virksomhed",$E$32:$H$32,"Nej")&gt;0,10%,IF(COUNTIFS($E$8:$H$8,"Virksomhed",$E$32:$H$32,"Ja")=COUNTIF($E$8:$H$8,"Virksomhed"),7.5%,"")),"")</f>
        <v/>
      </c>
      <c r="G48" s="81" t="str">
        <f>IF(G8="Virksomhed",IF(COUNTIFS($E$8:$H$8,"Virksomhed",$E$32:$H$32,"Nej")&gt;0,10%,IF(COUNTIFS($E$8:$H$8,"Virksomhed",$E$32:$H$32,"Ja")=COUNTIF($E$8:$H$8,"Virksomhed"),7.5%,"")),"")</f>
        <v/>
      </c>
      <c r="H48" s="81" t="str">
        <f t="shared" ref="H48" si="2">IF(H8="Virksomhed",IF(COUNTIFS($E$8:$H$8,"Virksomhed",$E$32:$H$32,"Nej")&gt;0,10%,IF(COUNTIFS($E$8:$H$8,"Virksomhed",$E$32:$H$32,"Ja")=COUNTIF($E$8:$H$8,"Virksomhed"),7.5%,"")),"")</f>
        <v/>
      </c>
      <c r="L48" s="85"/>
    </row>
    <row r="49" spans="12:12" ht="15" customHeight="1" x14ac:dyDescent="0.25">
      <c r="L49" s="85"/>
    </row>
    <row r="50" spans="12:12" ht="15" customHeight="1" x14ac:dyDescent="0.25">
      <c r="L50" s="85"/>
    </row>
    <row r="51" spans="12:12" x14ac:dyDescent="0.25">
      <c r="L51" s="85"/>
    </row>
  </sheetData>
  <sheetProtection sheet="1" objects="1" scenarios="1"/>
  <protectedRanges>
    <protectedRange sqref="E8:I8" name="Område3_1"/>
  </protectedRanges>
  <mergeCells count="11">
    <mergeCell ref="L3:L51"/>
    <mergeCell ref="B27:D27"/>
    <mergeCell ref="B4:C4"/>
    <mergeCell ref="D4:I4"/>
    <mergeCell ref="B5:D6"/>
    <mergeCell ref="E5:I5"/>
    <mergeCell ref="J7:J10"/>
    <mergeCell ref="B23:D23"/>
    <mergeCell ref="B24:D24"/>
    <mergeCell ref="B25:D25"/>
    <mergeCell ref="B26:D26"/>
  </mergeCells>
  <conditionalFormatting sqref="I37">
    <cfRule type="containsText" dxfId="3" priority="1" operator="containsText" text="Korrekt">
      <formula>NOT(ISERROR(SEARCH("Korrekt",I37)))</formula>
    </cfRule>
    <cfRule type="containsText" dxfId="2" priority="2" operator="containsText" text="Stemmer ikke">
      <formula>NOT(ISERROR(SEARCH("Stemmer ikke",I37)))</formula>
    </cfRule>
  </conditionalFormatting>
  <dataValidations count="2">
    <dataValidation type="list" allowBlank="1" showInputMessage="1" showErrorMessage="1" sqref="E8:I8" xr:uid="{8ACD6A98-72BC-4857-B8BD-CB9181FF7089}">
      <formula1>"Indsæt partnertype,Virksomhed,GTS,Videninstitution"</formula1>
    </dataValidation>
    <dataValidation type="list" allowBlank="1" showInputMessage="1" showErrorMessage="1" sqref="E32:H32" xr:uid="{7AD4FED4-0A4D-46C3-8F89-28939A684C29}">
      <formula1>"Betalende medlem?,Ja,Nej"</formula1>
    </dataValidation>
  </dataValidations>
  <hyperlinks>
    <hyperlink ref="B36" r:id="rId1" xr:uid="{E7BAAA1D-071D-4316-A65B-5BCABFC9DBB9}"/>
  </hyperlinks>
  <pageMargins left="0.25" right="0.25" top="0.75" bottom="0.75" header="0.3" footer="0.3"/>
  <pageSetup paperSize="9" scale="72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6ED50-657E-4797-859A-FD1422F985D4}">
  <sheetPr codeName="Ark2">
    <tabColor theme="4" tint="0.39997558519241921"/>
    <pageSetUpPr fitToPage="1"/>
  </sheetPr>
  <dimension ref="B1:L51"/>
  <sheetViews>
    <sheetView showGridLines="0" zoomScale="90" zoomScaleNormal="90" workbookViewId="0">
      <selection activeCell="D19" sqref="D19"/>
    </sheetView>
  </sheetViews>
  <sheetFormatPr defaultColWidth="9.140625" defaultRowHeight="15" x14ac:dyDescent="0.25"/>
  <cols>
    <col min="1" max="1" width="3.7109375" style="2" customWidth="1"/>
    <col min="2" max="2" width="10" style="2" customWidth="1"/>
    <col min="3" max="3" width="20.7109375" style="2" customWidth="1"/>
    <col min="4" max="4" width="45" style="2" customWidth="1"/>
    <col min="5" max="9" width="18.7109375" style="2" customWidth="1"/>
    <col min="10" max="10" width="15.7109375" style="2" customWidth="1"/>
    <col min="11" max="11" width="4.85546875" style="2" customWidth="1"/>
    <col min="12" max="12" width="92.140625" style="5" customWidth="1"/>
    <col min="13" max="16384" width="9.140625" style="2"/>
  </cols>
  <sheetData>
    <row r="1" spans="2:12" x14ac:dyDescent="0.25">
      <c r="B1"/>
      <c r="C1"/>
      <c r="D1"/>
      <c r="E1"/>
      <c r="L1" s="13"/>
    </row>
    <row r="2" spans="2:12" ht="26.25" customHeight="1" x14ac:dyDescent="0.35">
      <c r="B2" s="1" t="s">
        <v>0</v>
      </c>
      <c r="G2"/>
      <c r="J2" s="12" t="s">
        <v>1</v>
      </c>
      <c r="L2" s="60" t="s">
        <v>2</v>
      </c>
    </row>
    <row r="3" spans="2:12" ht="19.5" customHeight="1" thickBot="1" x14ac:dyDescent="0.35">
      <c r="B3" s="9" t="s">
        <v>3</v>
      </c>
      <c r="J3" s="12"/>
      <c r="L3" s="85" t="s">
        <v>45</v>
      </c>
    </row>
    <row r="4" spans="2:12" x14ac:dyDescent="0.25">
      <c r="B4" s="88" t="s">
        <v>4</v>
      </c>
      <c r="C4" s="89"/>
      <c r="D4" s="109"/>
      <c r="E4" s="109"/>
      <c r="F4" s="109"/>
      <c r="G4" s="109"/>
      <c r="H4" s="109"/>
      <c r="I4" s="109"/>
      <c r="J4" s="31"/>
      <c r="L4" s="85"/>
    </row>
    <row r="5" spans="2:12" x14ac:dyDescent="0.25">
      <c r="B5" s="91"/>
      <c r="C5" s="92"/>
      <c r="D5" s="93"/>
      <c r="E5" s="97" t="s">
        <v>5</v>
      </c>
      <c r="F5" s="98"/>
      <c r="G5" s="98"/>
      <c r="H5" s="98"/>
      <c r="I5" s="99"/>
      <c r="J5" s="59" t="s">
        <v>6</v>
      </c>
      <c r="L5" s="85"/>
    </row>
    <row r="6" spans="2:12" s="5" customFormat="1" ht="31.5" customHeight="1" x14ac:dyDescent="0.25">
      <c r="B6" s="94"/>
      <c r="C6" s="95"/>
      <c r="D6" s="96"/>
      <c r="E6" s="30" t="s">
        <v>7</v>
      </c>
      <c r="F6" s="30" t="s">
        <v>8</v>
      </c>
      <c r="G6" s="30" t="s">
        <v>9</v>
      </c>
      <c r="H6" s="30" t="s">
        <v>10</v>
      </c>
      <c r="I6" s="30" t="s">
        <v>11</v>
      </c>
      <c r="J6" s="58"/>
      <c r="L6" s="85"/>
    </row>
    <row r="7" spans="2:12" s="5" customFormat="1" x14ac:dyDescent="0.25">
      <c r="B7" s="52"/>
      <c r="C7" s="53"/>
      <c r="D7" s="53" t="s">
        <v>12</v>
      </c>
      <c r="E7" s="20" t="s">
        <v>13</v>
      </c>
      <c r="F7" s="20" t="s">
        <v>13</v>
      </c>
      <c r="G7" s="20" t="s">
        <v>13</v>
      </c>
      <c r="H7" s="20" t="s">
        <v>13</v>
      </c>
      <c r="I7" s="20" t="s">
        <v>13</v>
      </c>
      <c r="J7" s="100" t="s">
        <v>14</v>
      </c>
      <c r="L7" s="85"/>
    </row>
    <row r="8" spans="2:12" s="5" customFormat="1" x14ac:dyDescent="0.25">
      <c r="B8" s="54"/>
      <c r="C8" s="55"/>
      <c r="D8" s="55" t="s">
        <v>15</v>
      </c>
      <c r="E8" s="21" t="s">
        <v>16</v>
      </c>
      <c r="F8" s="21" t="s">
        <v>16</v>
      </c>
      <c r="G8" s="21" t="s">
        <v>16</v>
      </c>
      <c r="H8" s="21" t="s">
        <v>16</v>
      </c>
      <c r="I8" s="21" t="s">
        <v>16</v>
      </c>
      <c r="J8" s="101"/>
      <c r="L8" s="85"/>
    </row>
    <row r="9" spans="2:12" s="5" customFormat="1" x14ac:dyDescent="0.25">
      <c r="B9" s="54"/>
      <c r="C9" s="55"/>
      <c r="D9" s="55" t="s">
        <v>18</v>
      </c>
      <c r="E9" s="20" t="s">
        <v>41</v>
      </c>
      <c r="F9" s="20" t="s">
        <v>41</v>
      </c>
      <c r="G9" s="20" t="s">
        <v>41</v>
      </c>
      <c r="H9" s="20" t="s">
        <v>41</v>
      </c>
      <c r="I9" s="20" t="s">
        <v>41</v>
      </c>
      <c r="J9" s="101"/>
      <c r="L9" s="85"/>
    </row>
    <row r="10" spans="2:12" s="5" customFormat="1" x14ac:dyDescent="0.25">
      <c r="B10" s="56"/>
      <c r="C10" s="57"/>
      <c r="D10" s="57" t="s">
        <v>20</v>
      </c>
      <c r="E10" s="11">
        <v>0.59</v>
      </c>
      <c r="F10" s="11">
        <v>0.59</v>
      </c>
      <c r="G10" s="11">
        <v>0.6</v>
      </c>
      <c r="H10" s="11">
        <v>0.6</v>
      </c>
      <c r="I10" s="11">
        <v>1</v>
      </c>
      <c r="J10" s="102"/>
      <c r="L10" s="85"/>
    </row>
    <row r="11" spans="2:12" ht="49.5" customHeight="1" x14ac:dyDescent="0.25">
      <c r="B11" s="48" t="s">
        <v>21</v>
      </c>
      <c r="C11" s="49" t="s">
        <v>22</v>
      </c>
      <c r="D11" s="49" t="s">
        <v>23</v>
      </c>
      <c r="E11" s="50" t="s">
        <v>24</v>
      </c>
      <c r="F11" s="50" t="s">
        <v>24</v>
      </c>
      <c r="G11" s="50" t="s">
        <v>24</v>
      </c>
      <c r="H11" s="50" t="s">
        <v>24</v>
      </c>
      <c r="I11" s="50" t="s">
        <v>24</v>
      </c>
      <c r="J11" s="51" t="s">
        <v>24</v>
      </c>
      <c r="L11" s="85"/>
    </row>
    <row r="12" spans="2:12" ht="14.45" customHeight="1" x14ac:dyDescent="0.25">
      <c r="B12" s="22">
        <v>1</v>
      </c>
      <c r="C12" s="10"/>
      <c r="D12" s="14"/>
      <c r="E12" s="23">
        <v>400000</v>
      </c>
      <c r="F12" s="24">
        <v>125000</v>
      </c>
      <c r="G12" s="25">
        <v>97000</v>
      </c>
      <c r="H12" s="23"/>
      <c r="I12" s="23">
        <v>25000</v>
      </c>
      <c r="J12" s="26">
        <f t="shared" ref="J12:J27" si="0">SUM(E12:I12)</f>
        <v>647000</v>
      </c>
      <c r="L12" s="85"/>
    </row>
    <row r="13" spans="2:12" x14ac:dyDescent="0.25">
      <c r="B13" s="22">
        <v>2</v>
      </c>
      <c r="C13" s="10"/>
      <c r="D13" s="14"/>
      <c r="E13" s="23">
        <v>250000</v>
      </c>
      <c r="F13" s="23">
        <v>123000</v>
      </c>
      <c r="G13" s="23">
        <v>109000</v>
      </c>
      <c r="H13" s="23"/>
      <c r="I13" s="23">
        <v>35000</v>
      </c>
      <c r="J13" s="26">
        <f t="shared" si="0"/>
        <v>517000</v>
      </c>
      <c r="L13" s="85"/>
    </row>
    <row r="14" spans="2:12" x14ac:dyDescent="0.25">
      <c r="B14" s="22">
        <v>3</v>
      </c>
      <c r="C14" s="10"/>
      <c r="D14" s="14"/>
      <c r="E14" s="23">
        <v>150000</v>
      </c>
      <c r="F14" s="23">
        <v>95000</v>
      </c>
      <c r="G14" s="23">
        <v>150000</v>
      </c>
      <c r="H14" s="23"/>
      <c r="I14" s="23"/>
      <c r="J14" s="26">
        <f t="shared" si="0"/>
        <v>395000</v>
      </c>
      <c r="L14" s="85"/>
    </row>
    <row r="15" spans="2:12" ht="14.45" customHeight="1" x14ac:dyDescent="0.25">
      <c r="B15" s="22">
        <v>4</v>
      </c>
      <c r="C15" s="10"/>
      <c r="D15" s="14"/>
      <c r="E15" s="23">
        <v>139000</v>
      </c>
      <c r="F15" s="23">
        <v>142000</v>
      </c>
      <c r="G15" s="23">
        <v>77000</v>
      </c>
      <c r="H15" s="23"/>
      <c r="I15" s="23"/>
      <c r="J15" s="26">
        <f t="shared" si="0"/>
        <v>358000</v>
      </c>
      <c r="L15" s="85"/>
    </row>
    <row r="16" spans="2:12" ht="14.25" customHeight="1" x14ac:dyDescent="0.25">
      <c r="B16" s="22">
        <v>5</v>
      </c>
      <c r="C16" s="10"/>
      <c r="D16" s="14"/>
      <c r="E16" s="23">
        <v>47000</v>
      </c>
      <c r="F16" s="23"/>
      <c r="G16" s="23">
        <v>20000</v>
      </c>
      <c r="H16" s="23"/>
      <c r="I16" s="23">
        <v>20000</v>
      </c>
      <c r="J16" s="26">
        <f t="shared" si="0"/>
        <v>87000</v>
      </c>
      <c r="L16" s="85"/>
    </row>
    <row r="17" spans="2:12" ht="14.25" customHeight="1" x14ac:dyDescent="0.25">
      <c r="B17" s="22">
        <v>6</v>
      </c>
      <c r="C17" s="10"/>
      <c r="D17" s="14"/>
      <c r="E17" s="23">
        <v>129000</v>
      </c>
      <c r="F17" s="23">
        <v>37500</v>
      </c>
      <c r="G17" s="23">
        <v>15000</v>
      </c>
      <c r="H17" s="23"/>
      <c r="I17" s="23">
        <v>10000</v>
      </c>
      <c r="J17" s="26">
        <f t="shared" si="0"/>
        <v>191500</v>
      </c>
      <c r="L17" s="85"/>
    </row>
    <row r="18" spans="2:12" ht="14.25" customHeight="1" x14ac:dyDescent="0.25">
      <c r="B18" s="22">
        <v>7</v>
      </c>
      <c r="C18" s="10"/>
      <c r="D18" s="14"/>
      <c r="E18" s="23"/>
      <c r="F18" s="23"/>
      <c r="G18" s="23"/>
      <c r="H18" s="23"/>
      <c r="I18" s="23"/>
      <c r="J18" s="26">
        <f t="shared" si="0"/>
        <v>0</v>
      </c>
      <c r="L18" s="85"/>
    </row>
    <row r="19" spans="2:12" ht="14.25" customHeight="1" x14ac:dyDescent="0.25">
      <c r="B19" s="22">
        <v>8</v>
      </c>
      <c r="C19" s="10"/>
      <c r="D19" s="14"/>
      <c r="E19" s="23"/>
      <c r="F19" s="23"/>
      <c r="G19" s="23"/>
      <c r="H19" s="23"/>
      <c r="I19" s="23"/>
      <c r="J19" s="26">
        <f t="shared" si="0"/>
        <v>0</v>
      </c>
      <c r="L19" s="85"/>
    </row>
    <row r="20" spans="2:12" ht="14.25" customHeight="1" x14ac:dyDescent="0.25">
      <c r="B20" s="22">
        <v>9</v>
      </c>
      <c r="C20" s="10"/>
      <c r="D20" s="14"/>
      <c r="E20" s="23"/>
      <c r="F20" s="23"/>
      <c r="G20" s="23"/>
      <c r="H20" s="23"/>
      <c r="I20" s="23"/>
      <c r="J20" s="26">
        <f t="shared" si="0"/>
        <v>0</v>
      </c>
      <c r="L20" s="85"/>
    </row>
    <row r="21" spans="2:12" ht="14.45" customHeight="1" x14ac:dyDescent="0.25">
      <c r="B21" s="22">
        <v>10</v>
      </c>
      <c r="C21" s="10"/>
      <c r="D21" s="14"/>
      <c r="E21" s="32"/>
      <c r="F21" s="32"/>
      <c r="G21" s="32"/>
      <c r="H21" s="32"/>
      <c r="I21" s="32"/>
      <c r="J21" s="33">
        <f t="shared" si="0"/>
        <v>0</v>
      </c>
      <c r="L21" s="85"/>
    </row>
    <row r="22" spans="2:12" ht="14.45" customHeight="1" x14ac:dyDescent="0.25">
      <c r="B22" s="22" t="s">
        <v>25</v>
      </c>
      <c r="C22" s="14"/>
      <c r="D22" s="14"/>
      <c r="E22" s="32"/>
      <c r="F22" s="34"/>
      <c r="G22" s="32"/>
      <c r="H22" s="32"/>
      <c r="I22" s="32"/>
      <c r="J22" s="33">
        <f t="shared" si="0"/>
        <v>0</v>
      </c>
      <c r="L22" s="85"/>
    </row>
    <row r="23" spans="2:12" x14ac:dyDescent="0.25">
      <c r="B23" s="103" t="s">
        <v>26</v>
      </c>
      <c r="C23" s="104"/>
      <c r="D23" s="104"/>
      <c r="E23" s="23">
        <f>SUM(E12:E22)</f>
        <v>1115000</v>
      </c>
      <c r="F23" s="23">
        <f>SUM(F12:F22)</f>
        <v>522500</v>
      </c>
      <c r="G23" s="23">
        <f>SUM(G12:G22)</f>
        <v>468000</v>
      </c>
      <c r="H23" s="23">
        <f>SUM(H12:H22)</f>
        <v>0</v>
      </c>
      <c r="I23" s="23">
        <f>SUM(I12:I22)</f>
        <v>90000</v>
      </c>
      <c r="J23" s="26">
        <f t="shared" si="0"/>
        <v>2195500</v>
      </c>
      <c r="L23" s="85"/>
    </row>
    <row r="24" spans="2:12" ht="15.75" thickBot="1" x14ac:dyDescent="0.3">
      <c r="B24" s="103" t="s">
        <v>27</v>
      </c>
      <c r="C24" s="104"/>
      <c r="D24" s="104"/>
      <c r="E24" s="23">
        <f>E23*0.4</f>
        <v>446000</v>
      </c>
      <c r="F24" s="23">
        <f>F23*0.4</f>
        <v>209000</v>
      </c>
      <c r="G24" s="23">
        <f>G23*0.4</f>
        <v>187200</v>
      </c>
      <c r="H24" s="23">
        <f>H23*0.4</f>
        <v>0</v>
      </c>
      <c r="I24" s="47"/>
      <c r="J24" s="28">
        <f t="shared" si="0"/>
        <v>842200</v>
      </c>
      <c r="L24" s="85"/>
    </row>
    <row r="25" spans="2:12" ht="15.75" thickBot="1" x14ac:dyDescent="0.3">
      <c r="B25" s="105" t="s">
        <v>28</v>
      </c>
      <c r="C25" s="106"/>
      <c r="D25" s="106"/>
      <c r="E25" s="43">
        <f>E23+E24</f>
        <v>1561000</v>
      </c>
      <c r="F25" s="43">
        <f>F23+F24</f>
        <v>731500</v>
      </c>
      <c r="G25" s="43">
        <f>G23+G24</f>
        <v>655200</v>
      </c>
      <c r="H25" s="43">
        <f>H23+H24</f>
        <v>0</v>
      </c>
      <c r="I25" s="44">
        <f>I23+I24</f>
        <v>90000</v>
      </c>
      <c r="J25" s="45">
        <f t="shared" si="0"/>
        <v>3037700</v>
      </c>
      <c r="L25" s="85"/>
    </row>
    <row r="26" spans="2:12" ht="15.75" thickBot="1" x14ac:dyDescent="0.3">
      <c r="B26" s="107" t="s">
        <v>29</v>
      </c>
      <c r="C26" s="108"/>
      <c r="D26" s="108"/>
      <c r="E26" s="43">
        <f>E25*E10</f>
        <v>920990</v>
      </c>
      <c r="F26" s="43">
        <f>F25*F10</f>
        <v>431585</v>
      </c>
      <c r="G26" s="43">
        <f>G25*G10</f>
        <v>393120</v>
      </c>
      <c r="H26" s="43">
        <f>H25*H10</f>
        <v>0</v>
      </c>
      <c r="I26" s="44">
        <f>I25*I10</f>
        <v>90000</v>
      </c>
      <c r="J26" s="46">
        <f t="shared" si="0"/>
        <v>1835695</v>
      </c>
      <c r="L26" s="85"/>
    </row>
    <row r="27" spans="2:12" ht="15.75" thickBot="1" x14ac:dyDescent="0.3">
      <c r="B27" s="86" t="s">
        <v>30</v>
      </c>
      <c r="C27" s="87"/>
      <c r="D27" s="87"/>
      <c r="E27" s="29">
        <f>E25-E26</f>
        <v>640010</v>
      </c>
      <c r="F27" s="29">
        <f>F25-F26</f>
        <v>299915</v>
      </c>
      <c r="G27" s="29">
        <f>G25-G26</f>
        <v>262080</v>
      </c>
      <c r="H27" s="29">
        <f>H25-H26</f>
        <v>0</v>
      </c>
      <c r="I27" s="29">
        <f>I25-I26</f>
        <v>0</v>
      </c>
      <c r="J27" s="27">
        <f t="shared" si="0"/>
        <v>1202005</v>
      </c>
      <c r="L27" s="85"/>
    </row>
    <row r="28" spans="2:12" ht="15.75" thickBot="1" x14ac:dyDescent="0.3">
      <c r="B28" s="19"/>
      <c r="C28" s="19"/>
      <c r="D28" s="19"/>
      <c r="E28" s="16"/>
      <c r="F28" s="16"/>
      <c r="G28" s="16"/>
      <c r="H28" s="16"/>
      <c r="I28" s="3"/>
      <c r="J28" s="17"/>
      <c r="L28" s="85"/>
    </row>
    <row r="29" spans="2:12" ht="16.5" thickTop="1" thickBot="1" x14ac:dyDescent="0.3">
      <c r="B29" s="40" t="s">
        <v>31</v>
      </c>
      <c r="C29" s="41"/>
      <c r="D29" s="41"/>
      <c r="E29" s="37">
        <f>E23/406</f>
        <v>2746.305418719212</v>
      </c>
      <c r="F29" s="37">
        <f>F23/406</f>
        <v>1286.9458128078818</v>
      </c>
      <c r="G29" s="37">
        <f>G23/406</f>
        <v>1152.7093596059112</v>
      </c>
      <c r="H29" s="37">
        <f>H23/406</f>
        <v>0</v>
      </c>
      <c r="I29" s="38">
        <f>IFERROR(I23/J35,0)</f>
        <v>112.5</v>
      </c>
      <c r="J29" s="39">
        <f>SUM(E29:I29)</f>
        <v>5298.4605911330054</v>
      </c>
      <c r="L29" s="85"/>
    </row>
    <row r="30" spans="2:12" ht="16.5" thickTop="1" thickBot="1" x14ac:dyDescent="0.3">
      <c r="B30" s="19"/>
      <c r="C30" s="19"/>
      <c r="D30" s="19"/>
      <c r="E30" s="16"/>
      <c r="F30" s="16"/>
      <c r="G30" s="16"/>
      <c r="H30" s="16"/>
      <c r="I30" s="3"/>
      <c r="J30" s="17"/>
      <c r="L30" s="85"/>
    </row>
    <row r="31" spans="2:12" ht="16.5" thickTop="1" thickBot="1" x14ac:dyDescent="0.3">
      <c r="B31" s="35" t="s">
        <v>43</v>
      </c>
      <c r="C31" s="36"/>
      <c r="D31" s="36"/>
      <c r="E31" s="82"/>
      <c r="F31" s="82"/>
      <c r="G31" s="82"/>
      <c r="H31" s="82"/>
      <c r="I31" s="73"/>
      <c r="J31" s="74"/>
      <c r="L31" s="85"/>
    </row>
    <row r="32" spans="2:12" ht="16.5" thickTop="1" thickBot="1" x14ac:dyDescent="0.3">
      <c r="B32" s="35" t="s">
        <v>44</v>
      </c>
      <c r="C32" s="36"/>
      <c r="D32" s="36"/>
      <c r="E32" s="77" t="s">
        <v>42</v>
      </c>
      <c r="F32" s="77" t="s">
        <v>42</v>
      </c>
      <c r="G32" s="77" t="s">
        <v>42</v>
      </c>
      <c r="H32" s="77" t="s">
        <v>32</v>
      </c>
      <c r="I32" s="73"/>
      <c r="J32" s="74"/>
      <c r="L32" s="85"/>
    </row>
    <row r="33" spans="2:12" ht="16.5" thickTop="1" thickBot="1" x14ac:dyDescent="0.3">
      <c r="B33" s="35" t="s">
        <v>33</v>
      </c>
      <c r="C33" s="36"/>
      <c r="D33" s="36"/>
      <c r="E33" s="79">
        <f>E26*0.075</f>
        <v>69074.25</v>
      </c>
      <c r="F33" s="79">
        <f>F26*0.075</f>
        <v>32368.875</v>
      </c>
      <c r="G33" s="79">
        <f>G26*0.075</f>
        <v>29484</v>
      </c>
      <c r="H33" s="79" t="str">
        <f>IF(AND(H46="Ja",H47="Ja",H31="Ja"),H26*H48,"")</f>
        <v/>
      </c>
      <c r="I33" s="73"/>
      <c r="J33" s="74"/>
      <c r="L33" s="85"/>
    </row>
    <row r="34" spans="2:12" ht="15.75" thickTop="1" x14ac:dyDescent="0.25">
      <c r="B34" s="19"/>
      <c r="C34" s="19"/>
      <c r="D34" s="19"/>
      <c r="E34" s="16"/>
      <c r="F34" s="16"/>
      <c r="G34" s="16"/>
      <c r="H34" s="16"/>
      <c r="I34" s="3"/>
      <c r="J34" s="17"/>
      <c r="L34" s="85"/>
    </row>
    <row r="35" spans="2:12" s="5" customFormat="1" x14ac:dyDescent="0.25">
      <c r="B35" s="3"/>
      <c r="C35" s="3"/>
      <c r="D35" s="3"/>
      <c r="E35" s="2"/>
      <c r="F35" s="2"/>
      <c r="G35" s="2"/>
      <c r="H35" s="2"/>
      <c r="I35" s="18" t="s">
        <v>34</v>
      </c>
      <c r="J35" s="42">
        <v>800</v>
      </c>
      <c r="K35" s="2"/>
      <c r="L35" s="85"/>
    </row>
    <row r="36" spans="2:12" ht="15.75" thickBot="1" x14ac:dyDescent="0.3">
      <c r="B36" s="3"/>
      <c r="C36" s="3"/>
      <c r="D36" s="3"/>
      <c r="I36" s="18"/>
      <c r="L36" s="85"/>
    </row>
    <row r="37" spans="2:12" ht="15.75" thickBot="1" x14ac:dyDescent="0.3">
      <c r="B37" s="4"/>
      <c r="C37" s="5"/>
      <c r="D37" s="4"/>
      <c r="E37" s="5"/>
      <c r="F37" s="5"/>
      <c r="G37" s="5"/>
      <c r="H37" s="6" t="s">
        <v>35</v>
      </c>
      <c r="I37" s="7" t="str">
        <f>+IF(ROUND(J37,2)=60%,"Korrekt","Stemmer ikke")</f>
        <v>Korrekt</v>
      </c>
      <c r="J37" s="8">
        <f>IF(J25&lt;&gt;0,J26/J25,0)</f>
        <v>0.60430424334200217</v>
      </c>
      <c r="K37" s="5"/>
      <c r="L37" s="85"/>
    </row>
    <row r="38" spans="2:12" ht="21" customHeight="1" x14ac:dyDescent="0.25">
      <c r="J38" s="15" t="s">
        <v>36</v>
      </c>
      <c r="L38" s="85"/>
    </row>
    <row r="39" spans="2:12" x14ac:dyDescent="0.25">
      <c r="L39" s="85"/>
    </row>
    <row r="40" spans="2:12" x14ac:dyDescent="0.25">
      <c r="L40" s="85"/>
    </row>
    <row r="41" spans="2:12" x14ac:dyDescent="0.25">
      <c r="L41" s="85"/>
    </row>
    <row r="42" spans="2:12" x14ac:dyDescent="0.25">
      <c r="L42" s="85"/>
    </row>
    <row r="43" spans="2:12" x14ac:dyDescent="0.25">
      <c r="L43" s="85"/>
    </row>
    <row r="44" spans="2:12" x14ac:dyDescent="0.25">
      <c r="L44" s="85"/>
    </row>
    <row r="45" spans="2:12" x14ac:dyDescent="0.25">
      <c r="L45" s="85"/>
    </row>
    <row r="46" spans="2:12" x14ac:dyDescent="0.25">
      <c r="L46" s="85"/>
    </row>
    <row r="47" spans="2:12" x14ac:dyDescent="0.25">
      <c r="L47" s="85"/>
    </row>
    <row r="48" spans="2:12" x14ac:dyDescent="0.25">
      <c r="L48" s="85"/>
    </row>
    <row r="49" spans="12:12" x14ac:dyDescent="0.25">
      <c r="L49" s="85"/>
    </row>
    <row r="50" spans="12:12" x14ac:dyDescent="0.25">
      <c r="L50" s="85"/>
    </row>
    <row r="51" spans="12:12" x14ac:dyDescent="0.25">
      <c r="L51" s="85"/>
    </row>
  </sheetData>
  <sheetProtection sheet="1" objects="1" scenarios="1"/>
  <protectedRanges>
    <protectedRange sqref="E8:I8" name="Område3_1"/>
  </protectedRanges>
  <mergeCells count="11">
    <mergeCell ref="L3:L51"/>
    <mergeCell ref="B27:D27"/>
    <mergeCell ref="B4:C4"/>
    <mergeCell ref="D4:I4"/>
    <mergeCell ref="B5:D6"/>
    <mergeCell ref="E5:I5"/>
    <mergeCell ref="J7:J10"/>
    <mergeCell ref="B23:D23"/>
    <mergeCell ref="B24:D24"/>
    <mergeCell ref="B25:D25"/>
    <mergeCell ref="B26:D26"/>
  </mergeCells>
  <conditionalFormatting sqref="I37">
    <cfRule type="containsText" dxfId="1" priority="1" operator="containsText" text="Korrekt">
      <formula>NOT(ISERROR(SEARCH("Korrekt",I37)))</formula>
    </cfRule>
    <cfRule type="containsText" dxfId="0" priority="2" operator="containsText" text="Stemmer ikke">
      <formula>NOT(ISERROR(SEARCH("Stemmer ikke",I37)))</formula>
    </cfRule>
  </conditionalFormatting>
  <dataValidations count="2">
    <dataValidation type="list" allowBlank="1" showInputMessage="1" showErrorMessage="1" sqref="E8:I8" xr:uid="{F17A94F9-F49E-4002-8769-5ED81DCAC93B}">
      <formula1>"Indsæt partnertype,Virksomhed,GTS,Videninstitution"</formula1>
    </dataValidation>
    <dataValidation type="list" allowBlank="1" showInputMessage="1" showErrorMessage="1" sqref="E32:H32" xr:uid="{7E240C4E-5A21-4D7D-A9B2-1846B7F3F7BE}">
      <formula1>"Betalende medlem?,Ja,Nej"</formula1>
    </dataValidation>
  </dataValidations>
  <pageMargins left="0.25" right="0.25" top="0.75" bottom="0.75" header="0.3" footer="0.3"/>
  <pageSetup paperSize="9" scale="4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5f55f5f-d50c-4b6e-badb-01890c7f9756" xsi:nil="true"/>
    <lcf76f155ced4ddcb4097134ff3c332f xmlns="f56f8f13-3691-4ddf-88e3-1b24efb16b6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0BA5DEE4A33E4AA76DEE1CDA66AA01" ma:contentTypeVersion="11" ma:contentTypeDescription="Opret et nyt dokument." ma:contentTypeScope="" ma:versionID="b766be9a99958e4f66168ebb61b8eb41">
  <xsd:schema xmlns:xsd="http://www.w3.org/2001/XMLSchema" xmlns:xs="http://www.w3.org/2001/XMLSchema" xmlns:p="http://schemas.microsoft.com/office/2006/metadata/properties" xmlns:ns2="f56f8f13-3691-4ddf-88e3-1b24efb16b64" xmlns:ns3="15f55f5f-d50c-4b6e-badb-01890c7f9756" targetNamespace="http://schemas.microsoft.com/office/2006/metadata/properties" ma:root="true" ma:fieldsID="66356e5ac4bed165de7d9b209656b9e6" ns2:_="" ns3:_="">
    <xsd:import namespace="f56f8f13-3691-4ddf-88e3-1b24efb16b64"/>
    <xsd:import namespace="15f55f5f-d50c-4b6e-badb-01890c7f9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6f8f13-3691-4ddf-88e3-1b24efb16b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a4805755-dc3b-49e4-a387-5b6b71c841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f55f5f-d50c-4b6e-badb-01890c7f975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7b61877-834a-43ca-a9b5-754395067eb5}" ma:internalName="TaxCatchAll" ma:showField="CatchAllData" ma:web="15f55f5f-d50c-4b6e-badb-01890c7f9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059CFF-1620-4C08-90D1-C217A07B28DF}">
  <ds:schemaRefs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15f55f5f-d50c-4b6e-badb-01890c7f9756"/>
    <ds:schemaRef ds:uri="f56f8f13-3691-4ddf-88e3-1b24efb16b64"/>
  </ds:schemaRefs>
</ds:datastoreItem>
</file>

<file path=customXml/itemProps2.xml><?xml version="1.0" encoding="utf-8"?>
<ds:datastoreItem xmlns:ds="http://schemas.openxmlformats.org/officeDocument/2006/customXml" ds:itemID="{87A3153D-78FF-4CE1-A5BC-4572A84773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6f8f13-3691-4ddf-88e3-1b24efb16b64"/>
    <ds:schemaRef ds:uri="15f55f5f-d50c-4b6e-badb-01890c7f97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C208D6-973D-452B-97C2-D197B8802F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1</vt:i4>
      </vt:variant>
    </vt:vector>
  </HeadingPairs>
  <TitlesOfParts>
    <vt:vector size="3" baseType="lpstr">
      <vt:lpstr>Budgetskema</vt:lpstr>
      <vt:lpstr>Eksempel-udfyldt budget</vt:lpstr>
      <vt:lpstr>Budgetskema!Udskriftsområde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Bruger</dc:creator>
  <cp:keywords/>
  <dc:description/>
  <cp:lastModifiedBy>Hanne Elkjær - Food &amp; Bio Cluster Denmark</cp:lastModifiedBy>
  <cp:revision/>
  <dcterms:created xsi:type="dcterms:W3CDTF">2022-12-08T10:38:24Z</dcterms:created>
  <dcterms:modified xsi:type="dcterms:W3CDTF">2026-10-26T06:10:51Z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0x010100BD0BA5DEE4A33E4AA76DEE1CDA66AA01</vt:lpwstr>
  </property>
  <property fmtid="{D5CDD505-2E9C-101B-9397-08002B2CF9AE}" pid="3" name="MediaServiceImageTags">
    <vt:lpwstr/>
  </property>
</Properties>
</file>