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ade1.sharepoint.com/sites/Innovationsprojekter/Shared Documents/Innovationsbevilling 25-28/1. Governance/5. Hjemmeside/"/>
    </mc:Choice>
  </mc:AlternateContent>
  <xr:revisionPtr revIDLastSave="505" documentId="8_{7F9A7C4F-EF13-4239-ABFF-5C8E2693C77C}" xr6:coauthVersionLast="47" xr6:coauthVersionMax="47" xr10:uidLastSave="{76BE743F-DDEA-415F-9261-69BC2797BA04}"/>
  <workbookProtection workbookAlgorithmName="SHA-512" workbookHashValue="23gko5qyk7v17rWEnSgO6NEQT11TLVb2F3bxrSqJlB4NUqHFyr+o/5Qoy5p2okos1Vd29WKB/c3Xcja3o1HsMg==" workbookSaltValue="nv9zMud8V0XL1B0Hrli6KA==" workbookSpinCount="100000" lockStructure="1"/>
  <bookViews>
    <workbookView xWindow="1875" yWindow="255" windowWidth="27255" windowHeight="19230" xr2:uid="{00000000-000D-0000-FFFF-FFFF00000000}"/>
  </bookViews>
  <sheets>
    <sheet name="Skabelon" sheetId="3" r:id="rId1"/>
    <sheet name="Vejledning"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 l="1"/>
  <c r="B21" i="3"/>
  <c r="C20" i="3"/>
  <c r="B20" i="3"/>
  <c r="C19" i="3"/>
  <c r="B19" i="3"/>
  <c r="C18" i="3"/>
  <c r="B18" i="3"/>
  <c r="B22" i="3" l="1"/>
  <c r="I18" i="3" s="1"/>
  <c r="J18" i="3" s="1"/>
  <c r="C22" i="3"/>
  <c r="I19" i="3" s="1"/>
  <c r="J19" i="3" s="1"/>
  <c r="J19" i="1" l="1"/>
  <c r="C21" i="1" l="1"/>
  <c r="C18" i="1"/>
  <c r="B18" i="1"/>
  <c r="C20" i="1" l="1"/>
  <c r="C19" i="1"/>
  <c r="B20" i="1"/>
  <c r="B19" i="1"/>
  <c r="B21" i="1"/>
  <c r="C22" i="1" l="1"/>
  <c r="B22" i="1"/>
  <c r="I18" i="1" l="1"/>
  <c r="J18" i="1" s="1"/>
  <c r="I19" i="1"/>
</calcChain>
</file>

<file path=xl/sharedStrings.xml><?xml version="1.0" encoding="utf-8"?>
<sst xmlns="http://schemas.openxmlformats.org/spreadsheetml/2006/main" count="77" uniqueCount="33">
  <si>
    <r>
      <t xml:space="preserve">Eksempel:
</t>
    </r>
    <r>
      <rPr>
        <i/>
        <sz val="12"/>
        <rFont val="Calibri"/>
        <family val="2"/>
      </rPr>
      <t>En virksomhed søger et projekt, hvor der skal implementeres en cobot-løsning, som reducerer timeforbruget fra 1,5 timer til 0,8 timer og samtidig reducerer fejlraten, så det gennemsnitlige materialeforbrug falder fra 500 kr. til 480 kr. pr. styk. Andre produktrelaterede omkostninger stiger dog en smule – fra 3 kr. til 4 kr. pr. styk.
Under projektet påbegyndes allerede nogle ombygninger i produktionsprocessen (50.000 kr.), og i året efter installeres hele arbejdspladsen med en investering på 800.000 kr.</t>
    </r>
  </si>
  <si>
    <t>Basistal:
Stykomkostninger og kapacitetsomkostninger*</t>
  </si>
  <si>
    <t>Før projektstart</t>
  </si>
  <si>
    <t>Før -&gt; Slut proj.</t>
  </si>
  <si>
    <t>Før -&gt; 1 år efter</t>
  </si>
  <si>
    <t>Arbejdstimer per produkt (timer)</t>
  </si>
  <si>
    <t>Besparelse - løn (kr./år)</t>
  </si>
  <si>
    <t>Materialeforbrug per produkt (kr.)</t>
  </si>
  <si>
    <t>Besparelse - mat. (kr./år)</t>
  </si>
  <si>
    <t>Eventuelt andre omkostninger (kr.) **</t>
  </si>
  <si>
    <t>Besparelse andre omk. (kr./år)</t>
  </si>
  <si>
    <t>Investing ifm. projektet (kr.)</t>
  </si>
  <si>
    <t>N/A</t>
  </si>
  <si>
    <t>Brutto timeløn (kr.)***</t>
  </si>
  <si>
    <t>Produktionsvolumen (antal/år)***</t>
  </si>
  <si>
    <t>Tidspunkt</t>
  </si>
  <si>
    <t>ROI</t>
  </si>
  <si>
    <t>Besparelse i kr./år ved årets udgang
(ved uændret produktionsvolumen og timeomkostninger)</t>
  </si>
  <si>
    <t>Afskrivning ifm. projekt (kr./år)****</t>
  </si>
  <si>
    <t>Besparelse (kr./år) ved årets udgang</t>
  </si>
  <si>
    <t>1 år efter afslutning</t>
  </si>
  <si>
    <t>Ved projekt afslutning</t>
  </si>
  <si>
    <t>Projektinvestering</t>
  </si>
  <si>
    <t>Effekt</t>
  </si>
  <si>
    <t>UDFYLD DE GULE CELLER</t>
  </si>
  <si>
    <t>RESULTAT</t>
  </si>
  <si>
    <t>Projektets ROI
(baseret på besparelse i kr./år)</t>
  </si>
  <si>
    <t xml:space="preserve">*) Stykomkostninger (direkte materiale- og lønomkostninger) og kapacitetsomkostninger (afskrivninger eller lignende) 
**) F.eks. Procesenergiomkostninger eller andre direkte stykomkostninger 
***) Produktionsvolumen og timeomkostningerne forudsættes uændret.
****) Afskrivninger: Lineær over 10 år med 10 % restværdi. </t>
  </si>
  <si>
    <t>Nedenfor ses et eksempel på beregning af produktivitet gennem økonomiske besparelser og projektets ROI. Beregningen foretages under forudsætning af uændret produktionsvolumen og timeomkostninger for at isolere effekten af projektet. Dokumentet kan med fordel anvendes som bilag til ansøgningen ved at ændre de gule celler i tabellerne nedenfor.
Værdierne i resultattabellerne udfyldes derefter automatisk. Hvis projektet omfatter forskellige produkter med forskelligt timeforbrug, materialeforbrug og produktionsvolumen, skal der beregnes besparelse for hvert produkt separat, hvorefter resultaterne lægges sammen.</t>
  </si>
  <si>
    <t>Skabelon til beregning af produktivitetsgevinst - Innovationsprojekter</t>
  </si>
  <si>
    <t>Total projektbudget</t>
  </si>
  <si>
    <r>
      <rPr>
        <b/>
        <i/>
        <sz val="12"/>
        <color theme="1"/>
        <rFont val="Calibri"/>
        <family val="2"/>
      </rPr>
      <t>Note:</t>
    </r>
    <r>
      <rPr>
        <i/>
        <sz val="12"/>
        <color theme="1"/>
        <rFont val="Calibri"/>
        <family val="2"/>
      </rPr>
      <t xml:space="preserve"> ROI beregnes som (effekt - samlet projektbudget) / samlet projektbudget. ROI ved projektafslutning tager udgangspunkt i den beregnede årlige besparelse ved slutstatus i arket.
ROI beregnes uden rente og anvendes som et simpelt nøgletal for projektets forventede økonomiske effekt i forhold til den samlede projektinvestering.</t>
    </r>
  </si>
  <si>
    <t>ved projekt 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</si>
</sst>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_-;\-* #,##0.0_-;_-* &quot;-&quot;??_-;_-@_-"/>
    <numFmt numFmtId="166" formatCode="#,##0\ &quot;kr.&quot;"/>
    <numFmt numFmtId="167" formatCode="0.0"/>
  </numFmts>
  <fonts count="18" x14ac:knownFonts="1">
    <font>
      <sz val="11"/>
      <color theme="1"/>
      <name val="Calibri"/>
    </font>
    <font>
      <sz val="11"/>
      <color theme="1"/>
      <name val="Calibri"/>
      <family val="2"/>
    </font>
    <font>
      <b/>
      <sz val="11"/>
      <color theme="1"/>
      <name val="Calibri"/>
      <family val="2"/>
    </font>
    <font>
      <b/>
      <sz val="14"/>
      <name val="Calibri"/>
      <family val="2"/>
    </font>
    <font>
      <sz val="12"/>
      <name val="Calibri"/>
      <family val="2"/>
    </font>
    <font>
      <b/>
      <i/>
      <sz val="12"/>
      <name val="Calibri"/>
      <family val="2"/>
    </font>
    <font>
      <i/>
      <sz val="12"/>
      <name val="Calibri"/>
      <family val="2"/>
    </font>
    <font>
      <sz val="11"/>
      <color theme="1"/>
      <name val="Calibri"/>
      <family val="2"/>
    </font>
    <font>
      <b/>
      <sz val="11"/>
      <color theme="1"/>
      <name val="Calibri"/>
      <family val="2"/>
    </font>
    <font>
      <sz val="11"/>
      <color rgb="FFFF0000"/>
      <name val="Calibri"/>
      <family val="2"/>
    </font>
    <font>
      <sz val="8"/>
      <name val="Calibri"/>
      <family val="2"/>
    </font>
    <font>
      <sz val="12"/>
      <name val="Calibri"/>
      <family val="2"/>
    </font>
    <font>
      <i/>
      <sz val="12"/>
      <color theme="1"/>
      <name val="Calibri"/>
      <family val="2"/>
    </font>
    <font>
      <b/>
      <i/>
      <sz val="12"/>
      <color theme="1"/>
      <name val="Calibri"/>
      <family val="2"/>
    </font>
    <font>
      <b/>
      <sz val="14"/>
      <color theme="1"/>
      <name val="Calibri"/>
      <family val="2"/>
    </font>
    <font>
      <b/>
      <sz val="14"/>
      <name val="Calibri"/>
      <family val="2"/>
    </font>
    <font>
      <b/>
      <sz val="11"/>
      <color rgb="FF008000"/>
      <name val="Calibri"/>
      <family val="2"/>
    </font>
    <font>
      <b/>
      <sz val="16"/>
      <name val="Calibri"/>
      <family val="2"/>
    </font>
  </fonts>
  <fills count="14">
    <fill>
      <patternFill patternType="none"/>
    </fill>
    <fill>
      <patternFill patternType="gray125"/>
    </fill>
    <fill>
      <patternFill patternType="solid">
        <fgColor rgb="FFFFFF00"/>
      </patternFill>
    </fill>
    <fill>
      <patternFill patternType="solid">
        <fgColor theme="3" tint="0.79995117038483843"/>
        <bgColor indexed="65"/>
      </patternFill>
    </fill>
    <fill>
      <patternFill patternType="solid">
        <fgColor theme="4" tint="0.79995117038483843"/>
        <bgColor indexed="65"/>
      </patternFill>
    </fill>
    <fill>
      <patternFill patternType="solid">
        <fgColor theme="9" tint="0.59996337778862885"/>
        <bgColor indexed="65"/>
      </patternFill>
    </fill>
    <fill>
      <patternFill patternType="solid">
        <fgColor theme="0" tint="-4.9989318521683403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83">
    <xf numFmtId="0" fontId="0" fillId="0" borderId="0" xfId="0"/>
    <xf numFmtId="164" fontId="0" fillId="4" borderId="1" xfId="0" applyNumberFormat="1" applyFill="1" applyBorder="1"/>
    <xf numFmtId="164" fontId="0" fillId="4" borderId="3" xfId="0" applyNumberFormat="1" applyFill="1" applyBorder="1"/>
    <xf numFmtId="0" fontId="0" fillId="3" borderId="11" xfId="0" applyFill="1" applyBorder="1"/>
    <xf numFmtId="0" fontId="0" fillId="3" borderId="2" xfId="0" applyFill="1" applyBorder="1"/>
    <xf numFmtId="0" fontId="0" fillId="5" borderId="8" xfId="0" applyFill="1" applyBorder="1" applyAlignment="1">
      <alignment horizontal="left" vertical="top"/>
    </xf>
    <xf numFmtId="164" fontId="0" fillId="4" borderId="15" xfId="0" applyNumberFormat="1" applyFill="1" applyBorder="1"/>
    <xf numFmtId="0" fontId="0" fillId="5" borderId="8" xfId="0" applyFill="1" applyBorder="1"/>
    <xf numFmtId="0" fontId="0" fillId="5" borderId="10" xfId="0" applyFill="1" applyBorder="1"/>
    <xf numFmtId="0" fontId="0" fillId="5" borderId="12" xfId="0" applyFill="1" applyBorder="1" applyAlignment="1">
      <alignment horizontal="left" vertical="top"/>
    </xf>
    <xf numFmtId="165" fontId="0" fillId="2" borderId="13" xfId="1" applyNumberFormat="1" applyFont="1" applyFill="1" applyBorder="1"/>
    <xf numFmtId="165" fontId="0" fillId="2" borderId="14" xfId="1" applyNumberFormat="1" applyFont="1" applyFill="1" applyBorder="1"/>
    <xf numFmtId="164" fontId="0" fillId="2" borderId="1" xfId="1" applyNumberFormat="1" applyFont="1" applyFill="1" applyBorder="1"/>
    <xf numFmtId="164" fontId="0" fillId="2" borderId="3" xfId="1" applyNumberFormat="1" applyFont="1" applyFill="1" applyBorder="1"/>
    <xf numFmtId="0" fontId="0" fillId="2" borderId="1" xfId="0" applyFill="1" applyBorder="1"/>
    <xf numFmtId="164" fontId="0" fillId="2" borderId="4" xfId="1" applyNumberFormat="1" applyFont="1" applyFill="1" applyBorder="1"/>
    <xf numFmtId="0" fontId="9" fillId="0" borderId="0" xfId="0" applyFont="1"/>
    <xf numFmtId="0" fontId="7" fillId="3" borderId="2" xfId="0" applyFont="1" applyFill="1" applyBorder="1"/>
    <xf numFmtId="0" fontId="0" fillId="6" borderId="0" xfId="0" applyFill="1"/>
    <xf numFmtId="0" fontId="3" fillId="6" borderId="0" xfId="0" applyFont="1" applyFill="1"/>
    <xf numFmtId="167" fontId="0" fillId="0" borderId="0" xfId="0" applyNumberFormat="1" applyAlignment="1">
      <alignment horizontal="right"/>
    </xf>
    <xf numFmtId="0" fontId="8" fillId="0" borderId="0" xfId="0" applyFont="1"/>
    <xf numFmtId="164" fontId="2" fillId="10" borderId="10" xfId="1" applyNumberFormat="1" applyFont="1" applyFill="1" applyBorder="1" applyAlignment="1">
      <alignment vertical="top" wrapText="1"/>
    </xf>
    <xf numFmtId="164" fontId="2" fillId="10" borderId="4" xfId="1" applyNumberFormat="1" applyFont="1" applyFill="1" applyBorder="1" applyAlignment="1">
      <alignment horizontal="left" vertical="top" wrapText="1"/>
    </xf>
    <xf numFmtId="164" fontId="2" fillId="10" borderId="5" xfId="1" applyNumberFormat="1" applyFont="1" applyFill="1" applyBorder="1" applyAlignment="1">
      <alignment horizontal="left" vertical="top"/>
    </xf>
    <xf numFmtId="164" fontId="0" fillId="11" borderId="1" xfId="1" applyNumberFormat="1" applyFont="1" applyFill="1" applyBorder="1" applyAlignment="1">
      <alignment horizontal="center"/>
    </xf>
    <xf numFmtId="164" fontId="0" fillId="11" borderId="3" xfId="1" applyNumberFormat="1" applyFont="1" applyFill="1" applyBorder="1" applyAlignment="1">
      <alignment horizontal="center"/>
    </xf>
    <xf numFmtId="164" fontId="0" fillId="11" borderId="4" xfId="1" applyNumberFormat="1" applyFont="1" applyFill="1" applyBorder="1" applyAlignment="1">
      <alignment horizontal="center"/>
    </xf>
    <xf numFmtId="164" fontId="0" fillId="11" borderId="5" xfId="1" applyNumberFormat="1" applyFont="1" applyFill="1" applyBorder="1" applyAlignment="1">
      <alignment horizontal="center"/>
    </xf>
    <xf numFmtId="164" fontId="2" fillId="12" borderId="10" xfId="1" applyNumberFormat="1" applyFont="1" applyFill="1" applyBorder="1" applyAlignment="1">
      <alignment horizontal="center" vertical="top" wrapText="1"/>
    </xf>
    <xf numFmtId="164" fontId="2" fillId="12" borderId="4" xfId="1" applyNumberFormat="1" applyFont="1" applyFill="1" applyBorder="1" applyAlignment="1">
      <alignment horizontal="left" vertical="center" wrapText="1"/>
    </xf>
    <xf numFmtId="0" fontId="0" fillId="9" borderId="0" xfId="0" applyFill="1"/>
    <xf numFmtId="164" fontId="0" fillId="9" borderId="0" xfId="1" applyNumberFormat="1" applyFont="1" applyFill="1"/>
    <xf numFmtId="0" fontId="0" fillId="8" borderId="0" xfId="0" applyFill="1"/>
    <xf numFmtId="0" fontId="0" fillId="9" borderId="18" xfId="0" applyFill="1" applyBorder="1"/>
    <xf numFmtId="0" fontId="0" fillId="13" borderId="8" xfId="0" applyFill="1" applyBorder="1" applyAlignment="1">
      <alignment wrapText="1"/>
    </xf>
    <xf numFmtId="167" fontId="8" fillId="13" borderId="3" xfId="0" applyNumberFormat="1" applyFont="1" applyFill="1" applyBorder="1" applyAlignment="1">
      <alignment horizontal="right"/>
    </xf>
    <xf numFmtId="167" fontId="8" fillId="13" borderId="5" xfId="0" applyNumberFormat="1" applyFont="1" applyFill="1" applyBorder="1" applyAlignment="1">
      <alignment horizontal="right"/>
    </xf>
    <xf numFmtId="0" fontId="8" fillId="12" borderId="22"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8" fillId="12" borderId="1" xfId="0" applyFont="1" applyFill="1" applyBorder="1" applyAlignment="1">
      <alignment horizontal="left" vertical="center" wrapText="1"/>
    </xf>
    <xf numFmtId="0" fontId="8" fillId="12" borderId="19" xfId="0" applyFont="1" applyFill="1" applyBorder="1" applyAlignment="1">
      <alignment vertical="center" wrapText="1"/>
    </xf>
    <xf numFmtId="164" fontId="16" fillId="13" borderId="20" xfId="1" applyNumberFormat="1" applyFont="1" applyFill="1" applyBorder="1" applyAlignment="1">
      <alignment vertical="center"/>
    </xf>
    <xf numFmtId="164" fontId="16" fillId="13" borderId="21" xfId="1" applyNumberFormat="1" applyFont="1" applyFill="1" applyBorder="1" applyAlignment="1">
      <alignment vertical="center"/>
    </xf>
    <xf numFmtId="164" fontId="2" fillId="9" borderId="0" xfId="1" applyNumberFormat="1" applyFont="1" applyFill="1" applyBorder="1" applyAlignment="1">
      <alignment vertical="top" wrapText="1"/>
    </xf>
    <xf numFmtId="164" fontId="2" fillId="9" borderId="0" xfId="1" applyNumberFormat="1" applyFont="1" applyFill="1" applyBorder="1" applyAlignment="1">
      <alignment horizontal="left" vertical="top"/>
    </xf>
    <xf numFmtId="165" fontId="0" fillId="9" borderId="0" xfId="1" applyNumberFormat="1" applyFont="1" applyFill="1" applyBorder="1"/>
    <xf numFmtId="164" fontId="0" fillId="9" borderId="0" xfId="1" applyNumberFormat="1" applyFont="1" applyFill="1" applyBorder="1"/>
    <xf numFmtId="164" fontId="0" fillId="9" borderId="0" xfId="1" applyNumberFormat="1" applyFont="1" applyFill="1" applyBorder="1" applyAlignment="1">
      <alignment horizontal="center"/>
    </xf>
    <xf numFmtId="164" fontId="8" fillId="8" borderId="0" xfId="1" applyNumberFormat="1" applyFont="1" applyFill="1" applyBorder="1" applyAlignment="1">
      <alignment vertical="top" wrapText="1"/>
    </xf>
    <xf numFmtId="164" fontId="8" fillId="8" borderId="0" xfId="1" applyNumberFormat="1" applyFont="1" applyFill="1" applyBorder="1" applyAlignment="1">
      <alignment horizontal="left" vertical="center" wrapText="1"/>
    </xf>
    <xf numFmtId="164" fontId="0" fillId="8" borderId="0" xfId="0" applyNumberFormat="1" applyFill="1"/>
    <xf numFmtId="164" fontId="16" fillId="8" borderId="0" xfId="1" applyNumberFormat="1" applyFont="1" applyFill="1" applyBorder="1" applyAlignment="1">
      <alignment vertical="center"/>
    </xf>
    <xf numFmtId="164" fontId="2" fillId="12" borderId="5" xfId="1" applyNumberFormat="1" applyFont="1" applyFill="1" applyBorder="1" applyAlignment="1">
      <alignment horizontal="left" vertical="center" wrapText="1"/>
    </xf>
    <xf numFmtId="164" fontId="0" fillId="4" borderId="23" xfId="0" applyNumberFormat="1" applyFill="1" applyBorder="1"/>
    <xf numFmtId="0" fontId="0" fillId="8" borderId="0" xfId="0" applyFill="1" applyAlignment="1">
      <alignment wrapText="1"/>
    </xf>
    <xf numFmtId="166" fontId="0" fillId="8" borderId="0" xfId="0" applyNumberFormat="1" applyFill="1" applyAlignment="1">
      <alignment horizontal="right"/>
    </xf>
    <xf numFmtId="167" fontId="8" fillId="8" borderId="0" xfId="0" applyNumberFormat="1" applyFont="1" applyFill="1" applyAlignment="1">
      <alignment horizontal="right"/>
    </xf>
    <xf numFmtId="0" fontId="7" fillId="13" borderId="10" xfId="0" applyFont="1" applyFill="1" applyBorder="1" applyAlignment="1">
      <alignment wrapText="1"/>
    </xf>
    <xf numFmtId="0" fontId="7" fillId="9" borderId="0" xfId="0" applyFont="1" applyFill="1" applyAlignment="1">
      <alignment wrapText="1"/>
    </xf>
    <xf numFmtId="3" fontId="0" fillId="9" borderId="0" xfId="0" applyNumberFormat="1" applyFill="1" applyAlignment="1">
      <alignment horizontal="right"/>
    </xf>
    <xf numFmtId="0" fontId="7" fillId="10" borderId="19" xfId="0" applyFont="1" applyFill="1" applyBorder="1" applyAlignment="1">
      <alignment wrapText="1"/>
    </xf>
    <xf numFmtId="3" fontId="0" fillId="7" borderId="21" xfId="0" applyNumberFormat="1" applyFill="1" applyBorder="1" applyAlignment="1">
      <alignment horizontal="right"/>
    </xf>
    <xf numFmtId="3" fontId="0" fillId="13" borderId="1" xfId="0" applyNumberFormat="1" applyFill="1" applyBorder="1" applyAlignment="1">
      <alignment horizontal="right"/>
    </xf>
    <xf numFmtId="3" fontId="0" fillId="13" borderId="4" xfId="0" applyNumberFormat="1" applyFill="1" applyBorder="1" applyAlignment="1">
      <alignment horizontal="right"/>
    </xf>
    <xf numFmtId="0" fontId="17" fillId="6" borderId="0" xfId="0" applyFont="1" applyFill="1" applyAlignment="1">
      <alignment horizontal="center"/>
    </xf>
    <xf numFmtId="0" fontId="12" fillId="6" borderId="0" xfId="0" applyFont="1" applyFill="1" applyAlignment="1">
      <alignment horizontal="left" vertical="top" wrapText="1"/>
    </xf>
    <xf numFmtId="0" fontId="2" fillId="10" borderId="16"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8" fillId="12" borderId="9" xfId="0" applyFont="1" applyFill="1" applyBorder="1" applyAlignment="1">
      <alignment horizontal="center" vertical="center" wrapText="1"/>
    </xf>
    <xf numFmtId="0" fontId="8" fillId="12" borderId="7" xfId="0" applyFont="1" applyFill="1" applyBorder="1" applyAlignment="1">
      <alignment horizontal="center" vertical="center"/>
    </xf>
    <xf numFmtId="0" fontId="8" fillId="12" borderId="6" xfId="0" applyFont="1" applyFill="1" applyBorder="1" applyAlignment="1">
      <alignment horizontal="center" vertical="center"/>
    </xf>
    <xf numFmtId="0" fontId="11" fillId="6" borderId="0" xfId="0" applyFont="1" applyFill="1" applyAlignment="1">
      <alignment horizontal="left" vertical="top" wrapText="1"/>
    </xf>
    <xf numFmtId="0" fontId="4" fillId="6" borderId="0" xfId="0" applyFont="1" applyFill="1" applyAlignment="1">
      <alignment horizontal="left" vertical="top" wrapText="1"/>
    </xf>
    <xf numFmtId="0" fontId="5" fillId="6" borderId="0" xfId="0" applyFont="1" applyFill="1" applyAlignment="1">
      <alignment horizontal="left" vertical="top" wrapText="1"/>
    </xf>
    <xf numFmtId="164" fontId="2" fillId="10" borderId="9" xfId="1" applyNumberFormat="1" applyFont="1" applyFill="1" applyBorder="1" applyAlignment="1">
      <alignment horizontal="center" vertical="top" wrapText="1"/>
    </xf>
    <xf numFmtId="164" fontId="2" fillId="10" borderId="7" xfId="1" applyNumberFormat="1" applyFont="1" applyFill="1" applyBorder="1" applyAlignment="1">
      <alignment horizontal="center" vertical="top" wrapText="1"/>
    </xf>
    <xf numFmtId="164" fontId="2" fillId="10" borderId="6" xfId="1" applyNumberFormat="1" applyFont="1" applyFill="1" applyBorder="1" applyAlignment="1">
      <alignment horizontal="center" vertical="top" wrapText="1"/>
    </xf>
    <xf numFmtId="164" fontId="8" fillId="12" borderId="9" xfId="1" applyNumberFormat="1" applyFont="1" applyFill="1" applyBorder="1" applyAlignment="1">
      <alignment horizontal="center" vertical="top" wrapText="1"/>
    </xf>
    <xf numFmtId="164" fontId="8" fillId="12" borderId="7" xfId="1" applyNumberFormat="1" applyFont="1" applyFill="1" applyBorder="1" applyAlignment="1">
      <alignment horizontal="center" vertical="top" wrapText="1"/>
    </xf>
    <xf numFmtId="164" fontId="8" fillId="12" borderId="6" xfId="1" applyNumberFormat="1" applyFont="1" applyFill="1" applyBorder="1" applyAlignment="1">
      <alignment horizontal="center" vertical="top" wrapText="1"/>
    </xf>
    <xf numFmtId="0" fontId="15" fillId="9" borderId="0" xfId="0" applyFont="1" applyFill="1" applyAlignment="1">
      <alignment horizontal="center" vertical="center"/>
    </xf>
    <xf numFmtId="0" fontId="14" fillId="8" borderId="0" xfId="0" applyFont="1" applyFill="1" applyAlignment="1">
      <alignment horizontal="center" vertical="center"/>
    </xf>
  </cellXfs>
  <cellStyles count="2">
    <cellStyle name="Komma" xfId="1" xr:uid="{00000000-0005-0000-0000-000000000000}"/>
    <cellStyle name="Normal" xfId="0" builtinId="0"/>
  </cellStyles>
  <dxfs count="4">
    <dxf>
      <font>
        <color rgb="FF008000"/>
      </font>
    </dxf>
    <dxf>
      <font>
        <color rgb="FFC00000"/>
      </font>
    </dxf>
    <dxf>
      <font>
        <color rgb="FF008000"/>
      </font>
    </dxf>
    <dxf>
      <font>
        <color rgb="FFC00000"/>
      </font>
    </dxf>
  </dxfs>
  <tableStyles count="0" defaultTableStyle="TableStyleMedium2" defaultPivotStyle="PivotStyleLight16"/>
  <colors>
    <mruColors>
      <color rgb="FF008000"/>
      <color rgb="FF00660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553C-7D1A-477B-BA15-17C47D08165F}">
  <dimension ref="A1:Q28"/>
  <sheetViews>
    <sheetView showGridLines="0" tabSelected="1" zoomScaleNormal="100" workbookViewId="0">
      <selection activeCell="K4" sqref="K4"/>
    </sheetView>
  </sheetViews>
  <sheetFormatPr defaultRowHeight="15" x14ac:dyDescent="0.25"/>
  <cols>
    <col min="1" max="1" width="34.5703125" customWidth="1"/>
    <col min="2" max="2" width="16" customWidth="1"/>
    <col min="3" max="3" width="21.140625" customWidth="1"/>
    <col min="4" max="4" width="19.28515625" customWidth="1"/>
    <col min="5" max="5" width="4.140625" customWidth="1"/>
    <col min="6" max="6" width="4" customWidth="1"/>
    <col min="7" max="7" width="5" customWidth="1"/>
    <col min="8" max="8" width="21" bestFit="1" customWidth="1"/>
    <col min="9" max="9" width="12.5703125" bestFit="1" customWidth="1"/>
    <col min="10" max="10" width="13.85546875" customWidth="1"/>
    <col min="11" max="12" width="14" customWidth="1"/>
    <col min="13" max="13" width="14.5703125" customWidth="1"/>
    <col min="14" max="15" width="10" customWidth="1"/>
    <col min="18" max="19" width="11.5703125" customWidth="1"/>
    <col min="20" max="20" width="10" customWidth="1"/>
  </cols>
  <sheetData>
    <row r="1" spans="1:17" ht="23.25" customHeight="1" x14ac:dyDescent="0.35">
      <c r="A1" s="65" t="s">
        <v>29</v>
      </c>
      <c r="B1" s="65"/>
      <c r="C1" s="65"/>
      <c r="D1" s="65"/>
      <c r="E1" s="65"/>
      <c r="F1" s="65"/>
      <c r="G1" s="65"/>
      <c r="H1" s="65"/>
      <c r="I1" s="65"/>
      <c r="J1" s="65"/>
    </row>
    <row r="2" spans="1:17" ht="7.15" customHeight="1" x14ac:dyDescent="0.3">
      <c r="A2" s="19"/>
      <c r="B2" s="18"/>
      <c r="C2" s="18"/>
      <c r="D2" s="18"/>
      <c r="E2" s="18"/>
      <c r="F2" s="18"/>
      <c r="G2" s="18"/>
      <c r="H2" s="18"/>
      <c r="I2" s="18"/>
      <c r="J2" s="18"/>
    </row>
    <row r="3" spans="1:17" ht="85.9" customHeight="1" x14ac:dyDescent="0.25">
      <c r="A3" s="72" t="s">
        <v>28</v>
      </c>
      <c r="B3" s="73"/>
      <c r="C3" s="73"/>
      <c r="D3" s="73"/>
      <c r="E3" s="73"/>
      <c r="F3" s="73"/>
      <c r="G3" s="73"/>
      <c r="H3" s="73"/>
      <c r="I3" s="73"/>
      <c r="J3" s="73"/>
    </row>
    <row r="4" spans="1:17" ht="100.5" customHeight="1" x14ac:dyDescent="0.25">
      <c r="A4" s="74" t="s">
        <v>0</v>
      </c>
      <c r="B4" s="74"/>
      <c r="C4" s="74"/>
      <c r="D4" s="74"/>
      <c r="E4" s="74"/>
      <c r="F4" s="74"/>
      <c r="G4" s="74"/>
      <c r="H4" s="74"/>
      <c r="I4" s="74"/>
      <c r="J4" s="74"/>
    </row>
    <row r="5" spans="1:17" ht="19.5" thickBot="1" x14ac:dyDescent="0.3">
      <c r="A5" s="81" t="s">
        <v>24</v>
      </c>
      <c r="B5" s="81"/>
      <c r="C5" s="81"/>
      <c r="D5" s="81"/>
      <c r="E5" s="81"/>
      <c r="F5" s="81"/>
      <c r="G5" s="81"/>
      <c r="H5" s="81"/>
      <c r="I5" s="81"/>
      <c r="J5" s="81"/>
      <c r="Q5" s="16"/>
    </row>
    <row r="6" spans="1:17" ht="31.9" customHeight="1" thickBot="1" x14ac:dyDescent="0.3">
      <c r="A6" s="75" t="s">
        <v>1</v>
      </c>
      <c r="B6" s="76"/>
      <c r="C6" s="76"/>
      <c r="D6" s="77"/>
      <c r="E6" s="44"/>
      <c r="F6" s="44"/>
      <c r="G6" s="34"/>
      <c r="H6" s="67" t="s">
        <v>22</v>
      </c>
      <c r="I6" s="68"/>
      <c r="J6" s="31"/>
    </row>
    <row r="7" spans="1:17" ht="16.5" customHeight="1" thickBot="1" x14ac:dyDescent="0.3">
      <c r="A7" s="22"/>
      <c r="B7" s="23" t="s">
        <v>2</v>
      </c>
      <c r="C7" s="23" t="s">
        <v>21</v>
      </c>
      <c r="D7" s="24" t="s">
        <v>20</v>
      </c>
      <c r="E7" s="45"/>
      <c r="F7" s="45"/>
      <c r="G7" s="34"/>
      <c r="H7" s="61" t="s">
        <v>30</v>
      </c>
      <c r="I7" s="62"/>
      <c r="J7" s="31"/>
    </row>
    <row r="8" spans="1:17" ht="14.45" customHeight="1" x14ac:dyDescent="0.25">
      <c r="A8" s="9" t="s">
        <v>5</v>
      </c>
      <c r="B8" s="10"/>
      <c r="C8" s="10"/>
      <c r="D8" s="11"/>
      <c r="E8" s="46"/>
      <c r="F8" s="46"/>
      <c r="G8" s="31"/>
      <c r="H8" s="59"/>
      <c r="I8" s="60"/>
      <c r="J8" s="31"/>
    </row>
    <row r="9" spans="1:17" x14ac:dyDescent="0.25">
      <c r="A9" s="5" t="s">
        <v>7</v>
      </c>
      <c r="B9" s="12"/>
      <c r="C9" s="12"/>
      <c r="D9" s="13"/>
      <c r="E9" s="47"/>
      <c r="F9" s="47"/>
      <c r="G9" s="31"/>
      <c r="H9" s="59"/>
      <c r="I9" s="60"/>
      <c r="J9" s="31"/>
      <c r="L9" s="16"/>
    </row>
    <row r="10" spans="1:17" x14ac:dyDescent="0.25">
      <c r="A10" s="5" t="s">
        <v>9</v>
      </c>
      <c r="B10" s="12"/>
      <c r="C10" s="12"/>
      <c r="D10" s="13"/>
      <c r="E10" s="47"/>
      <c r="F10" s="47"/>
      <c r="G10" s="31"/>
      <c r="H10" s="59"/>
      <c r="I10" s="60"/>
      <c r="J10" s="31"/>
      <c r="L10" s="16"/>
    </row>
    <row r="11" spans="1:17" x14ac:dyDescent="0.25">
      <c r="A11" s="5" t="s">
        <v>11</v>
      </c>
      <c r="B11" s="25" t="s">
        <v>12</v>
      </c>
      <c r="C11" s="12"/>
      <c r="D11" s="13"/>
      <c r="E11" s="47"/>
      <c r="F11" s="47"/>
      <c r="G11" s="31"/>
      <c r="H11" s="59"/>
      <c r="I11" s="60"/>
      <c r="J11" s="31"/>
    </row>
    <row r="12" spans="1:17" ht="15" customHeight="1" x14ac:dyDescent="0.25">
      <c r="A12" s="7" t="s">
        <v>13</v>
      </c>
      <c r="B12" s="14"/>
      <c r="C12" s="25" t="s">
        <v>12</v>
      </c>
      <c r="D12" s="26" t="s">
        <v>12</v>
      </c>
      <c r="E12" s="48"/>
      <c r="F12" s="48"/>
      <c r="G12" s="31"/>
      <c r="H12" s="31"/>
      <c r="I12" s="31"/>
      <c r="J12" s="31"/>
    </row>
    <row r="13" spans="1:17" ht="15.75" thickBot="1" x14ac:dyDescent="0.3">
      <c r="A13" s="8" t="s">
        <v>14</v>
      </c>
      <c r="B13" s="15"/>
      <c r="C13" s="27" t="s">
        <v>12</v>
      </c>
      <c r="D13" s="28" t="s">
        <v>12</v>
      </c>
      <c r="E13" s="48"/>
      <c r="F13" s="48"/>
      <c r="G13" s="31"/>
      <c r="H13" s="31"/>
      <c r="I13" s="31"/>
      <c r="J13" s="31"/>
    </row>
    <row r="14" spans="1:17" ht="15" customHeight="1" x14ac:dyDescent="0.25">
      <c r="A14" s="31"/>
      <c r="B14" s="31"/>
      <c r="C14" s="31"/>
      <c r="D14" s="32"/>
      <c r="E14" s="32"/>
      <c r="F14" s="32"/>
      <c r="G14" s="31"/>
      <c r="H14" s="31"/>
      <c r="I14" s="31"/>
      <c r="J14" s="31"/>
    </row>
    <row r="15" spans="1:17" ht="20.25" customHeight="1" thickBot="1" x14ac:dyDescent="0.3">
      <c r="A15" s="82" t="s">
        <v>25</v>
      </c>
      <c r="B15" s="82"/>
      <c r="C15" s="82"/>
      <c r="D15" s="82"/>
      <c r="E15" s="82"/>
      <c r="F15" s="82"/>
      <c r="G15" s="82"/>
      <c r="H15" s="82"/>
      <c r="I15" s="82"/>
      <c r="J15" s="82"/>
    </row>
    <row r="16" spans="1:17" ht="34.5" customHeight="1" x14ac:dyDescent="0.25">
      <c r="A16" s="78" t="s">
        <v>17</v>
      </c>
      <c r="B16" s="79"/>
      <c r="C16" s="80"/>
      <c r="D16" s="49"/>
      <c r="E16" s="49"/>
      <c r="F16" s="33"/>
      <c r="G16" s="33"/>
      <c r="H16" s="69" t="s">
        <v>26</v>
      </c>
      <c r="I16" s="70"/>
      <c r="J16" s="71"/>
    </row>
    <row r="17" spans="1:12" ht="15.75" customHeight="1" thickBot="1" x14ac:dyDescent="0.3">
      <c r="A17" s="29"/>
      <c r="B17" s="30" t="s">
        <v>3</v>
      </c>
      <c r="C17" s="53" t="s">
        <v>4</v>
      </c>
      <c r="D17" s="50"/>
      <c r="E17" s="50"/>
      <c r="F17" s="33"/>
      <c r="G17" s="33"/>
      <c r="H17" s="38" t="s">
        <v>15</v>
      </c>
      <c r="I17" s="40" t="s">
        <v>23</v>
      </c>
      <c r="J17" s="39" t="s">
        <v>16</v>
      </c>
    </row>
    <row r="18" spans="1:12" x14ac:dyDescent="0.25">
      <c r="A18" s="3" t="s">
        <v>6</v>
      </c>
      <c r="B18" s="1">
        <f>($B$8-C8)*$B$13*$B$12</f>
        <v>0</v>
      </c>
      <c r="C18" s="2">
        <f>($B$8-D8)*$B$13*$B$12</f>
        <v>0</v>
      </c>
      <c r="D18" s="51"/>
      <c r="E18" s="51"/>
      <c r="F18" s="33"/>
      <c r="G18" s="33"/>
      <c r="H18" s="35" t="s">
        <v>21</v>
      </c>
      <c r="I18" s="63">
        <f>B22</f>
        <v>0</v>
      </c>
      <c r="J18" s="36" t="str">
        <f>IFERROR((I18-$I$7)/$I$7,"")</f>
        <v/>
      </c>
    </row>
    <row r="19" spans="1:12" s="21" customFormat="1" ht="15.75" thickBot="1" x14ac:dyDescent="0.3">
      <c r="A19" s="4" t="s">
        <v>8</v>
      </c>
      <c r="B19" s="1">
        <f>($B9-C9)*$B$13</f>
        <v>0</v>
      </c>
      <c r="C19" s="2">
        <f>($B9-D9)*$B$13</f>
        <v>0</v>
      </c>
      <c r="D19" s="51"/>
      <c r="E19" s="51"/>
      <c r="F19" s="33"/>
      <c r="G19" s="33"/>
      <c r="H19" s="58" t="s">
        <v>20</v>
      </c>
      <c r="I19" s="64">
        <f>C22</f>
        <v>0</v>
      </c>
      <c r="J19" s="37" t="str">
        <f>IFERROR((I19-$I$7)/$I$7,"")</f>
        <v/>
      </c>
    </row>
    <row r="20" spans="1:12" ht="15" customHeight="1" x14ac:dyDescent="0.25">
      <c r="A20" s="4" t="s">
        <v>10</v>
      </c>
      <c r="B20" s="1">
        <f>($B10-C10)*$B$13</f>
        <v>0</v>
      </c>
      <c r="C20" s="2">
        <f>($B10-D10)*$B$13</f>
        <v>0</v>
      </c>
      <c r="D20" s="51"/>
      <c r="E20" s="51"/>
      <c r="F20" s="33"/>
      <c r="G20" s="33"/>
      <c r="H20" s="55"/>
      <c r="I20" s="56"/>
      <c r="J20" s="57"/>
    </row>
    <row r="21" spans="1:12" ht="15.75" thickBot="1" x14ac:dyDescent="0.3">
      <c r="A21" s="17" t="s">
        <v>18</v>
      </c>
      <c r="B21" s="6">
        <f>-(C11)*0.9/10</f>
        <v>0</v>
      </c>
      <c r="C21" s="54">
        <f>-(C11+D11)*0.9/10</f>
        <v>0</v>
      </c>
      <c r="D21" s="51"/>
      <c r="E21" s="51"/>
      <c r="F21" s="33"/>
      <c r="G21" s="33"/>
      <c r="H21" s="55"/>
      <c r="I21" s="56"/>
      <c r="J21" s="57"/>
    </row>
    <row r="22" spans="1:12" ht="15" customHeight="1" thickBot="1" x14ac:dyDescent="0.3">
      <c r="A22" s="41" t="s">
        <v>19</v>
      </c>
      <c r="B22" s="42">
        <f>SUM(B18:B21)</f>
        <v>0</v>
      </c>
      <c r="C22" s="43">
        <f>SUM(C18:C21)</f>
        <v>0</v>
      </c>
      <c r="D22" s="52"/>
      <c r="E22" s="52"/>
      <c r="F22" s="33"/>
      <c r="G22" s="33"/>
      <c r="H22" s="33"/>
      <c r="I22" s="33"/>
      <c r="J22" s="33"/>
    </row>
    <row r="23" spans="1:12" ht="15" customHeight="1" x14ac:dyDescent="0.25">
      <c r="A23" s="33"/>
      <c r="B23" s="33"/>
      <c r="C23" s="33"/>
      <c r="D23" s="33"/>
      <c r="E23" s="33"/>
      <c r="F23" s="33"/>
      <c r="G23" s="33"/>
      <c r="H23" s="33"/>
      <c r="I23" s="33"/>
      <c r="J23" s="33"/>
    </row>
    <row r="24" spans="1:12" x14ac:dyDescent="0.25">
      <c r="A24" s="72" t="s">
        <v>27</v>
      </c>
      <c r="B24" s="72"/>
      <c r="C24" s="72"/>
      <c r="D24" s="72"/>
      <c r="E24" s="72"/>
      <c r="F24" s="72"/>
      <c r="G24" s="72"/>
      <c r="H24" s="72"/>
      <c r="I24" s="72"/>
      <c r="J24" s="72"/>
    </row>
    <row r="25" spans="1:12" x14ac:dyDescent="0.25">
      <c r="A25" s="72"/>
      <c r="B25" s="72"/>
      <c r="C25" s="72"/>
      <c r="D25" s="72"/>
      <c r="E25" s="72"/>
      <c r="F25" s="72"/>
      <c r="G25" s="72"/>
      <c r="H25" s="72"/>
      <c r="I25" s="72"/>
      <c r="J25" s="72"/>
    </row>
    <row r="26" spans="1:12" x14ac:dyDescent="0.25">
      <c r="A26" s="72"/>
      <c r="B26" s="72"/>
      <c r="C26" s="72"/>
      <c r="D26" s="72"/>
      <c r="E26" s="72"/>
      <c r="F26" s="72"/>
      <c r="G26" s="72"/>
      <c r="H26" s="72"/>
      <c r="I26" s="72"/>
      <c r="J26" s="72"/>
    </row>
    <row r="27" spans="1:12" ht="36.75" customHeight="1" x14ac:dyDescent="0.25">
      <c r="A27" s="72"/>
      <c r="B27" s="72"/>
      <c r="C27" s="72"/>
      <c r="D27" s="72"/>
      <c r="E27" s="72"/>
      <c r="F27" s="72"/>
      <c r="G27" s="72"/>
      <c r="H27" s="72"/>
      <c r="I27" s="72"/>
      <c r="J27" s="72"/>
      <c r="L27" s="20"/>
    </row>
    <row r="28" spans="1:12" ht="64.5" customHeight="1" x14ac:dyDescent="0.25">
      <c r="A28" s="66" t="s">
        <v>31</v>
      </c>
      <c r="B28" s="66"/>
      <c r="C28" s="66"/>
      <c r="D28" s="66"/>
      <c r="E28" s="66"/>
      <c r="F28" s="66"/>
      <c r="G28" s="66"/>
      <c r="H28" s="66"/>
      <c r="I28" s="66"/>
      <c r="J28" s="66"/>
    </row>
  </sheetData>
  <sheetProtection algorithmName="SHA-512" hashValue="kDDcMCDggl14evKE+6KkPiBkOZpq+kUSgBLvjGRCImB/PKwnRXRcO8pcMnpyUgw5eaU2JnFCMp4J78ayZ1kzZw==" saltValue="YYAcOCiGV58z/LR2jRMC0w==" spinCount="100000" sheet="1" objects="1" scenarios="1"/>
  <protectedRanges>
    <protectedRange algorithmName="SHA-512" hashValue="7qoOna8d6XutIUijtdZwAE6nktS4GVej/wIMHRJjrbI9M3Eankw29zjL7DCYvOVbC45YtjoMq2wvYJArs9eOww==" saltValue="h7sF4zYDJdhwvg7GTdtghA==" spinCount="100000" sqref="I7" name="Område4"/>
    <protectedRange algorithmName="SHA-512" hashValue="PxAJBNzI2TXPLbtCs+Ic/VXSR3eTCvkSUe5I2IL9JTvTrUl2+sCLv9kKaXfT+5JVPLuUVqdgGzK5vMQQVwGJZw==" saltValue="1siQJ5G+0wCZDP0vG0Fvcw==" spinCount="100000" sqref="B12:B13" name="Område3"/>
    <protectedRange algorithmName="SHA-512" hashValue="TWtGBWsjLw5IBdQyuU24qS5fdUINKZGlL6SAXbWvUdyOBqOYjGBf5WcTAzn8OQrR4AOtEHytxAs3J6e3tBdCVA==" saltValue="rz21K603lzTCalTx8keBBA==" spinCount="100000" sqref="C11:D11" name="Område2"/>
    <protectedRange algorithmName="SHA-512" hashValue="+5WoUgF/RiVzA1h0ZRONkCwb+P0cBtQ7zjq6LKwVElLJwZ+TlQHaUf71vZmHDe6Rz390poLahc0g8VvQaBO8sg==" saltValue="bxedbfUk1wWkwlufgHDb3A==" spinCount="100000" sqref="B8:D10" name="Område1"/>
  </protectedRanges>
  <mergeCells count="11">
    <mergeCell ref="A15:J15"/>
    <mergeCell ref="A16:C16"/>
    <mergeCell ref="H16:J16"/>
    <mergeCell ref="A24:J27"/>
    <mergeCell ref="A28:J28"/>
    <mergeCell ref="A1:J1"/>
    <mergeCell ref="A3:J3"/>
    <mergeCell ref="A4:J4"/>
    <mergeCell ref="A5:J5"/>
    <mergeCell ref="A6:D6"/>
    <mergeCell ref="H6:I6"/>
  </mergeCells>
  <conditionalFormatting sqref="J18:J21 L27:L28">
    <cfRule type="cellIs" dxfId="1" priority="1" operator="lessThan">
      <formula>0</formula>
    </cfRule>
    <cfRule type="cellIs" dxfId="0" priority="2" operator="greaterThan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Q28"/>
  <sheetViews>
    <sheetView showGridLines="0" zoomScaleNormal="100" workbookViewId="0">
      <selection activeCell="L7" sqref="L7"/>
    </sheetView>
  </sheetViews>
  <sheetFormatPr defaultRowHeight="15" x14ac:dyDescent="0.25"/>
  <cols>
    <col min="1" max="1" width="34.5703125" customWidth="1"/>
    <col min="2" max="2" width="16" customWidth="1"/>
    <col min="3" max="3" width="21.140625" customWidth="1"/>
    <col min="4" max="4" width="19.28515625" customWidth="1"/>
    <col min="5" max="5" width="4.140625" customWidth="1"/>
    <col min="6" max="6" width="4" customWidth="1"/>
    <col min="7" max="7" width="5" customWidth="1"/>
    <col min="8" max="8" width="21" bestFit="1" customWidth="1"/>
    <col min="9" max="9" width="12.5703125" bestFit="1" customWidth="1"/>
    <col min="10" max="10" width="13.85546875" customWidth="1"/>
    <col min="11" max="12" width="14" customWidth="1"/>
    <col min="13" max="13" width="14.5703125" customWidth="1"/>
    <col min="14" max="15" width="10" customWidth="1"/>
    <col min="18" max="19" width="11.5703125" customWidth="1"/>
    <col min="20" max="20" width="10" customWidth="1"/>
  </cols>
  <sheetData>
    <row r="1" spans="1:17" ht="23.25" customHeight="1" x14ac:dyDescent="0.35">
      <c r="A1" s="65" t="s">
        <v>29</v>
      </c>
      <c r="B1" s="65"/>
      <c r="C1" s="65"/>
      <c r="D1" s="65"/>
      <c r="E1" s="65"/>
      <c r="F1" s="65"/>
      <c r="G1" s="65"/>
      <c r="H1" s="65"/>
      <c r="I1" s="65"/>
      <c r="J1" s="65"/>
    </row>
    <row r="2" spans="1:17" ht="7.15" customHeight="1" x14ac:dyDescent="0.3">
      <c r="A2" s="19"/>
      <c r="B2" s="18"/>
      <c r="C2" s="18"/>
      <c r="D2" s="18"/>
      <c r="E2" s="18"/>
      <c r="F2" s="18"/>
      <c r="G2" s="18"/>
      <c r="H2" s="18"/>
      <c r="I2" s="18"/>
      <c r="J2" s="18"/>
    </row>
    <row r="3" spans="1:17" ht="85.9" customHeight="1" x14ac:dyDescent="0.25">
      <c r="A3" s="72" t="s">
        <v>28</v>
      </c>
      <c r="B3" s="73"/>
      <c r="C3" s="73"/>
      <c r="D3" s="73"/>
      <c r="E3" s="73"/>
      <c r="F3" s="73"/>
      <c r="G3" s="73"/>
      <c r="H3" s="73"/>
      <c r="I3" s="73"/>
      <c r="J3" s="73"/>
    </row>
    <row r="4" spans="1:17" ht="99" customHeight="1" x14ac:dyDescent="0.25">
      <c r="A4" s="74" t="s">
        <v>0</v>
      </c>
      <c r="B4" s="74"/>
      <c r="C4" s="74"/>
      <c r="D4" s="74"/>
      <c r="E4" s="74"/>
      <c r="F4" s="74"/>
      <c r="G4" s="74"/>
      <c r="H4" s="74"/>
      <c r="I4" s="74"/>
      <c r="J4" s="74"/>
    </row>
    <row r="5" spans="1:17" ht="19.5" thickBot="1" x14ac:dyDescent="0.3">
      <c r="A5" s="81" t="s">
        <v>24</v>
      </c>
      <c r="B5" s="81"/>
      <c r="C5" s="81"/>
      <c r="D5" s="81"/>
      <c r="E5" s="81"/>
      <c r="F5" s="81"/>
      <c r="G5" s="81"/>
      <c r="H5" s="81"/>
      <c r="I5" s="81"/>
      <c r="J5" s="81"/>
      <c r="Q5" s="16"/>
    </row>
    <row r="6" spans="1:17" ht="31.9" customHeight="1" thickBot="1" x14ac:dyDescent="0.3">
      <c r="A6" s="75" t="s">
        <v>1</v>
      </c>
      <c r="B6" s="76"/>
      <c r="C6" s="76"/>
      <c r="D6" s="77"/>
      <c r="E6" s="44"/>
      <c r="F6" s="44"/>
      <c r="G6" s="34"/>
      <c r="H6" s="67" t="s">
        <v>22</v>
      </c>
      <c r="I6" s="68"/>
      <c r="J6" s="31"/>
    </row>
    <row r="7" spans="1:17" ht="16.5" customHeight="1" thickBot="1" x14ac:dyDescent="0.3">
      <c r="A7" s="22"/>
      <c r="B7" s="23" t="s">
        <v>2</v>
      </c>
      <c r="C7" s="23" t="s">
        <v>21</v>
      </c>
      <c r="D7" s="24" t="s">
        <v>20</v>
      </c>
      <c r="E7" s="45"/>
      <c r="F7" s="45"/>
      <c r="G7" s="34"/>
      <c r="H7" s="61" t="s">
        <v>30</v>
      </c>
      <c r="I7" s="62">
        <v>750000</v>
      </c>
      <c r="J7" s="31"/>
    </row>
    <row r="8" spans="1:17" ht="14.45" customHeight="1" x14ac:dyDescent="0.25">
      <c r="A8" s="9" t="s">
        <v>5</v>
      </c>
      <c r="B8" s="10">
        <v>1.5</v>
      </c>
      <c r="C8" s="10">
        <v>1.4</v>
      </c>
      <c r="D8" s="11">
        <v>0.8</v>
      </c>
      <c r="E8" s="46"/>
      <c r="F8" s="46"/>
      <c r="G8" s="31"/>
      <c r="H8" s="59"/>
      <c r="I8" s="60"/>
      <c r="J8" s="31"/>
    </row>
    <row r="9" spans="1:17" x14ac:dyDescent="0.25">
      <c r="A9" s="5" t="s">
        <v>7</v>
      </c>
      <c r="B9" s="12">
        <v>500</v>
      </c>
      <c r="C9" s="12" t="s">
        <v>32</v>
      </c>
      <c r="D9" s="13">
        <v>480</v>
      </c>
      <c r="E9" s="47"/>
      <c r="F9" s="47"/>
      <c r="G9" s="31"/>
      <c r="H9" s="59"/>
      <c r="I9" s="60"/>
      <c r="J9" s="31"/>
      <c r="L9" s="16"/>
    </row>
    <row r="10" spans="1:17" x14ac:dyDescent="0.25">
      <c r="A10" s="5" t="s">
        <v>9</v>
      </c>
      <c r="B10" s="12">
        <v>3</v>
      </c>
      <c r="C10" s="12">
        <v>4</v>
      </c>
      <c r="D10" s="13">
        <v>5</v>
      </c>
      <c r="E10" s="47"/>
      <c r="F10" s="47"/>
      <c r="G10" s="31"/>
      <c r="H10" s="59"/>
      <c r="I10" s="60"/>
      <c r="J10" s="31"/>
      <c r="L10" s="16"/>
    </row>
    <row r="11" spans="1:17" x14ac:dyDescent="0.25">
      <c r="A11" s="5" t="s">
        <v>11</v>
      </c>
      <c r="B11" s="25" t="s">
        <v>12</v>
      </c>
      <c r="C11" s="12">
        <v>50000</v>
      </c>
      <c r="D11" s="13">
        <v>800000</v>
      </c>
      <c r="E11" s="47"/>
      <c r="F11" s="47"/>
      <c r="G11" s="31"/>
      <c r="H11" s="59"/>
      <c r="I11" s="60"/>
      <c r="J11" s="31"/>
    </row>
    <row r="12" spans="1:17" ht="15" customHeight="1" x14ac:dyDescent="0.25">
      <c r="A12" s="7" t="s">
        <v>13</v>
      </c>
      <c r="B12" s="14">
        <v>250</v>
      </c>
      <c r="C12" s="25" t="s">
        <v>12</v>
      </c>
      <c r="D12" s="26" t="s">
        <v>12</v>
      </c>
      <c r="E12" s="48"/>
      <c r="F12" s="48"/>
      <c r="G12" s="31"/>
      <c r="H12" s="31"/>
      <c r="I12" s="31"/>
      <c r="J12" s="31"/>
    </row>
    <row r="13" spans="1:17" ht="15.75" thickBot="1" x14ac:dyDescent="0.3">
      <c r="A13" s="8" t="s">
        <v>14</v>
      </c>
      <c r="B13" s="15">
        <v>10000</v>
      </c>
      <c r="C13" s="27" t="s">
        <v>12</v>
      </c>
      <c r="D13" s="28" t="s">
        <v>12</v>
      </c>
      <c r="E13" s="48"/>
      <c r="F13" s="48"/>
      <c r="G13" s="31"/>
      <c r="H13" s="31"/>
      <c r="I13" s="31"/>
      <c r="J13" s="31"/>
    </row>
    <row r="14" spans="1:17" ht="15" customHeight="1" x14ac:dyDescent="0.25">
      <c r="A14" s="31"/>
      <c r="B14" s="31"/>
      <c r="C14" s="31"/>
      <c r="D14" s="32"/>
      <c r="E14" s="32"/>
      <c r="F14" s="32"/>
      <c r="G14" s="31"/>
      <c r="H14" s="31"/>
      <c r="I14" s="31"/>
      <c r="J14" s="31"/>
    </row>
    <row r="15" spans="1:17" ht="20.25" customHeight="1" thickBot="1" x14ac:dyDescent="0.3">
      <c r="A15" s="82" t="s">
        <v>25</v>
      </c>
      <c r="B15" s="82"/>
      <c r="C15" s="82"/>
      <c r="D15" s="82"/>
      <c r="E15" s="82"/>
      <c r="F15" s="82"/>
      <c r="G15" s="82"/>
      <c r="H15" s="82"/>
      <c r="I15" s="82"/>
      <c r="J15" s="82"/>
    </row>
    <row r="16" spans="1:17" ht="34.5" customHeight="1" x14ac:dyDescent="0.25">
      <c r="A16" s="78" t="s">
        <v>17</v>
      </c>
      <c r="B16" s="79"/>
      <c r="C16" s="80"/>
      <c r="D16" s="49"/>
      <c r="E16" s="49"/>
      <c r="F16" s="33"/>
      <c r="G16" s="33"/>
      <c r="H16" s="69" t="s">
        <v>26</v>
      </c>
      <c r="I16" s="70"/>
      <c r="J16" s="71"/>
    </row>
    <row r="17" spans="1:12" ht="15.75" customHeight="1" thickBot="1" x14ac:dyDescent="0.3">
      <c r="A17" s="29"/>
      <c r="B17" s="30" t="s">
        <v>3</v>
      </c>
      <c r="C17" s="53" t="s">
        <v>4</v>
      </c>
      <c r="D17" s="50"/>
      <c r="E17" s="50"/>
      <c r="F17" s="33"/>
      <c r="G17" s="33"/>
      <c r="H17" s="38" t="s">
        <v>15</v>
      </c>
      <c r="I17" s="40" t="s">
        <v>23</v>
      </c>
      <c r="J17" s="39" t="s">
        <v>16</v>
      </c>
    </row>
    <row r="18" spans="1:12" x14ac:dyDescent="0.25">
      <c r="A18" s="3" t="s">
        <v>6</v>
      </c>
      <c r="B18" s="1">
        <f>($B$8-C8)*$B$13*$B$12</f>
        <v>250000.00000000023</v>
      </c>
      <c r="C18" s="2">
        <f>($B$8-D8)*$B$13*$B$12</f>
        <v>1750000</v>
      </c>
      <c r="D18" s="51"/>
      <c r="E18" s="51"/>
      <c r="F18" s="33"/>
      <c r="G18" s="33"/>
      <c r="H18" s="35" t="s">
        <v>21</v>
      </c>
      <c r="I18" s="63" t="e">
        <f>B22</f>
        <v>#VALUE!</v>
      </c>
      <c r="J18" s="36" t="str">
        <f>IFERROR((I18-$I$7)/$I$7,"")</f>
        <v/>
      </c>
    </row>
    <row r="19" spans="1:12" s="21" customFormat="1" ht="15.75" thickBot="1" x14ac:dyDescent="0.3">
      <c r="A19" s="4" t="s">
        <v>8</v>
      </c>
      <c r="B19" s="1" t="e">
        <f>($B9-C9)*$B$13</f>
        <v>#VALUE!</v>
      </c>
      <c r="C19" s="2">
        <f>($B9-D9)*$B$13</f>
        <v>200000</v>
      </c>
      <c r="D19" s="51"/>
      <c r="E19" s="51"/>
      <c r="F19" s="33"/>
      <c r="G19" s="33"/>
      <c r="H19" s="58" t="s">
        <v>20</v>
      </c>
      <c r="I19" s="64">
        <f>C22</f>
        <v>1853500</v>
      </c>
      <c r="J19" s="37">
        <f>IFERROR((I19-$I$7)/$I$7,"")</f>
        <v>1.4713333333333334</v>
      </c>
    </row>
    <row r="20" spans="1:12" ht="15" customHeight="1" x14ac:dyDescent="0.25">
      <c r="A20" s="4" t="s">
        <v>10</v>
      </c>
      <c r="B20" s="1">
        <f>($B10-C10)*$B$13</f>
        <v>-10000</v>
      </c>
      <c r="C20" s="2">
        <f>($B10-D10)*$B$13</f>
        <v>-20000</v>
      </c>
      <c r="D20" s="51"/>
      <c r="E20" s="51"/>
      <c r="F20" s="33"/>
      <c r="G20" s="33"/>
      <c r="H20" s="55"/>
      <c r="I20" s="56"/>
      <c r="J20" s="57"/>
    </row>
    <row r="21" spans="1:12" ht="15.75" thickBot="1" x14ac:dyDescent="0.3">
      <c r="A21" s="17" t="s">
        <v>18</v>
      </c>
      <c r="B21" s="6">
        <f>-(C11)*0.9/10</f>
        <v>-4500</v>
      </c>
      <c r="C21" s="54">
        <f>-(C11+D11)*0.9/10</f>
        <v>-76500</v>
      </c>
      <c r="D21" s="51"/>
      <c r="E21" s="51"/>
      <c r="F21" s="33"/>
      <c r="G21" s="33"/>
      <c r="H21" s="55"/>
      <c r="I21" s="56"/>
      <c r="J21" s="57"/>
    </row>
    <row r="22" spans="1:12" ht="15" customHeight="1" thickBot="1" x14ac:dyDescent="0.3">
      <c r="A22" s="41" t="s">
        <v>19</v>
      </c>
      <c r="B22" s="42" t="e">
        <f>SUM(B18:B21)</f>
        <v>#VALUE!</v>
      </c>
      <c r="C22" s="43">
        <f>SUM(C18:C21)</f>
        <v>1853500</v>
      </c>
      <c r="D22" s="52"/>
      <c r="E22" s="52"/>
      <c r="F22" s="33"/>
      <c r="G22" s="33"/>
      <c r="H22" s="33"/>
      <c r="I22" s="33"/>
      <c r="J22" s="33"/>
    </row>
    <row r="23" spans="1:12" ht="15" customHeight="1" x14ac:dyDescent="0.25">
      <c r="A23" s="33"/>
      <c r="B23" s="33"/>
      <c r="C23" s="33"/>
      <c r="D23" s="33"/>
      <c r="E23" s="33"/>
      <c r="F23" s="33"/>
      <c r="G23" s="33"/>
      <c r="H23" s="33"/>
      <c r="I23" s="33"/>
      <c r="J23" s="33"/>
    </row>
    <row r="24" spans="1:12" x14ac:dyDescent="0.25">
      <c r="A24" s="72" t="s">
        <v>27</v>
      </c>
      <c r="B24" s="72"/>
      <c r="C24" s="72"/>
      <c r="D24" s="72"/>
      <c r="E24" s="72"/>
      <c r="F24" s="72"/>
      <c r="G24" s="72"/>
      <c r="H24" s="72"/>
      <c r="I24" s="72"/>
      <c r="J24" s="72"/>
    </row>
    <row r="25" spans="1:12" x14ac:dyDescent="0.25">
      <c r="A25" s="72"/>
      <c r="B25" s="72"/>
      <c r="C25" s="72"/>
      <c r="D25" s="72"/>
      <c r="E25" s="72"/>
      <c r="F25" s="72"/>
      <c r="G25" s="72"/>
      <c r="H25" s="72"/>
      <c r="I25" s="72"/>
      <c r="J25" s="72"/>
    </row>
    <row r="26" spans="1:12" x14ac:dyDescent="0.25">
      <c r="A26" s="72"/>
      <c r="B26" s="72"/>
      <c r="C26" s="72"/>
      <c r="D26" s="72"/>
      <c r="E26" s="72"/>
      <c r="F26" s="72"/>
      <c r="G26" s="72"/>
      <c r="H26" s="72"/>
      <c r="I26" s="72"/>
      <c r="J26" s="72"/>
    </row>
    <row r="27" spans="1:12" ht="36.75" customHeight="1" x14ac:dyDescent="0.25">
      <c r="A27" s="72"/>
      <c r="B27" s="72"/>
      <c r="C27" s="72"/>
      <c r="D27" s="72"/>
      <c r="E27" s="72"/>
      <c r="F27" s="72"/>
      <c r="G27" s="72"/>
      <c r="H27" s="72"/>
      <c r="I27" s="72"/>
      <c r="J27" s="72"/>
      <c r="L27" s="20"/>
    </row>
    <row r="28" spans="1:12" ht="64.5" customHeight="1" x14ac:dyDescent="0.25">
      <c r="A28" s="66" t="s">
        <v>31</v>
      </c>
      <c r="B28" s="66"/>
      <c r="C28" s="66"/>
      <c r="D28" s="66"/>
      <c r="E28" s="66"/>
      <c r="F28" s="66"/>
      <c r="G28" s="66"/>
      <c r="H28" s="66"/>
      <c r="I28" s="66"/>
      <c r="J28" s="66"/>
    </row>
  </sheetData>
  <mergeCells count="11">
    <mergeCell ref="A1:J1"/>
    <mergeCell ref="A28:J28"/>
    <mergeCell ref="H6:I6"/>
    <mergeCell ref="H16:J16"/>
    <mergeCell ref="A24:J27"/>
    <mergeCell ref="A3:J3"/>
    <mergeCell ref="A4:J4"/>
    <mergeCell ref="A6:D6"/>
    <mergeCell ref="A16:C16"/>
    <mergeCell ref="A5:J5"/>
    <mergeCell ref="A15:J15"/>
  </mergeCells>
  <phoneticPr fontId="10" type="noConversion"/>
  <conditionalFormatting sqref="J18:J21 L27:L28">
    <cfRule type="cellIs" dxfId="3" priority="1" operator="lessThan">
      <formula>0</formula>
    </cfRule>
    <cfRule type="cellIs" dxfId="2" priority="2" operator="greaterThanOr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E47A7BE9812E242BA623A3A254EC05C" ma:contentTypeVersion="11" ma:contentTypeDescription="Opret et nyt dokument." ma:contentTypeScope="" ma:versionID="de83e59ab953b2ca3ab968a1b123248e">
  <xsd:schema xmlns:xsd="http://www.w3.org/2001/XMLSchema" xmlns:xs="http://www.w3.org/2001/XMLSchema" xmlns:p="http://schemas.microsoft.com/office/2006/metadata/properties" xmlns:ns2="ccd42c6d-2716-4493-bb02-481eb87487b5" xmlns:ns3="c64b640c-ff89-4381-94fa-3f78cfbb0150" targetNamespace="http://schemas.microsoft.com/office/2006/metadata/properties" ma:root="true" ma:fieldsID="a3d904530d80bffcdb1f2ec000f318be" ns2:_="" ns3:_="">
    <xsd:import namespace="ccd42c6d-2716-4493-bb02-481eb87487b5"/>
    <xsd:import namespace="c64b640c-ff89-4381-94fa-3f78cfbb01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42c6d-2716-4493-bb02-481eb8748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d0856eca-2f45-4d64-a625-9992f977cc9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b640c-ff89-4381-94fa-3f78cfbb01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35e7d7-a396-4cb2-94d9-fa0456423ff0}" ma:internalName="TaxCatchAll" ma:showField="CatchAllData" ma:web="c64b640c-ff89-4381-94fa-3f78cfbb01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4b640c-ff89-4381-94fa-3f78cfbb0150" xsi:nil="true"/>
    <lcf76f155ced4ddcb4097134ff3c332f xmlns="ccd42c6d-2716-4493-bb02-481eb87487b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E60A0D-8401-456E-94E2-5038B6455667}"/>
</file>

<file path=customXml/itemProps2.xml><?xml version="1.0" encoding="utf-8"?>
<ds:datastoreItem xmlns:ds="http://schemas.openxmlformats.org/officeDocument/2006/customXml" ds:itemID="{E47E1425-E5E5-474E-A0BD-48CB48388498}">
  <ds:schemaRefs>
    <ds:schemaRef ds:uri="http://schemas.microsoft.com/office/2006/metadata/properties"/>
    <ds:schemaRef ds:uri="http://schemas.microsoft.com/office/infopath/2007/PartnerControls"/>
    <ds:schemaRef ds:uri="http://schemas.microsoft.com/sharepoint/v3"/>
    <ds:schemaRef ds:uri="dbaffaad-57e0-41f9-90b2-9ff9b2577a2d"/>
    <ds:schemaRef ds:uri="800023e4-7231-4298-9609-1d6fde407b77"/>
    <ds:schemaRef ds:uri="c64b640c-ff89-4381-94fa-3f78cfbb0150"/>
    <ds:schemaRef ds:uri="ccd42c6d-2716-4493-bb02-481eb87487b5"/>
  </ds:schemaRefs>
</ds:datastoreItem>
</file>

<file path=customXml/itemProps3.xml><?xml version="1.0" encoding="utf-8"?>
<ds:datastoreItem xmlns:ds="http://schemas.openxmlformats.org/officeDocument/2006/customXml" ds:itemID="{A4819A10-9736-444A-9679-4EE1602635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Skabelon</vt:lpstr>
      <vt:lpstr>Vejledning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Høgh Bukh</dc:creator>
  <cp:lastModifiedBy>Signe Fink</cp:lastModifiedBy>
  <dcterms:created xsi:type="dcterms:W3CDTF">2026-06-12T08:33:55Z</dcterms:created>
  <dcterms:modified xsi:type="dcterms:W3CDTF">2026-08-04T07:41:03Z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0x0101005E47A7BE9812E242BA623A3A254EC05C</vt:lpwstr>
  </property>
  <property fmtid="{D5CDD505-2E9C-101B-9397-08002B2CF9AE}" pid="3" name="MediaServiceImageTags">
    <vt:lpwstr/>
  </property>
</Properties>
</file>